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360" yWindow="165" windowWidth="20115" windowHeight="7935"/>
  </bookViews>
  <sheets>
    <sheet name="доходы" sheetId="1" r:id="rId1"/>
  </sheets>
  <calcPr calcId="124519"/>
</workbook>
</file>

<file path=xl/calcChain.xml><?xml version="1.0" encoding="utf-8"?>
<calcChain xmlns="http://schemas.openxmlformats.org/spreadsheetml/2006/main">
  <c r="E18" i="1"/>
  <c r="F20"/>
  <c r="F21"/>
  <c r="F18"/>
  <c r="D18"/>
  <c r="F24"/>
  <c r="F25"/>
  <c r="F26"/>
  <c r="F28"/>
  <c r="F29"/>
  <c r="F30"/>
  <c r="F31"/>
  <c r="F32"/>
  <c r="D27"/>
  <c r="D23" s="1"/>
  <c r="D22" s="1"/>
  <c r="E27"/>
  <c r="E23" s="1"/>
  <c r="E22" s="1"/>
  <c r="F9"/>
  <c r="F11"/>
  <c r="F12"/>
  <c r="F14"/>
  <c r="F16"/>
  <c r="F17"/>
  <c r="F19"/>
  <c r="E15"/>
  <c r="E13" s="1"/>
  <c r="F13" s="1"/>
  <c r="E10"/>
  <c r="F10" s="1"/>
  <c r="E8"/>
  <c r="D15"/>
  <c r="D13" s="1"/>
  <c r="D7" s="1"/>
  <c r="D6" s="1"/>
  <c r="D10"/>
  <c r="D8"/>
  <c r="C27"/>
  <c r="C15"/>
  <c r="C13" s="1"/>
  <c r="C18"/>
  <c r="C10"/>
  <c r="C8"/>
  <c r="F27" l="1"/>
  <c r="F15"/>
  <c r="E7"/>
  <c r="E6" s="1"/>
  <c r="F6" s="1"/>
  <c r="F8"/>
  <c r="F7"/>
  <c r="D5"/>
  <c r="E5"/>
  <c r="F22"/>
  <c r="F23"/>
  <c r="C23"/>
  <c r="C22" s="1"/>
  <c r="C7"/>
  <c r="C6" s="1"/>
  <c r="F5" l="1"/>
  <c r="C5"/>
</calcChain>
</file>

<file path=xl/sharedStrings.xml><?xml version="1.0" encoding="utf-8"?>
<sst xmlns="http://schemas.openxmlformats.org/spreadsheetml/2006/main" count="60" uniqueCount="60">
  <si>
    <t>Наименование источника доходов</t>
  </si>
  <si>
    <t>ДОХОДЫ ВСЕГО</t>
  </si>
  <si>
    <t>Доходы от использования имущества, находящегося в государственной и муниципальной собственности</t>
  </si>
  <si>
    <t>БЕЗВОЗМЕЗДНЫЕ ПОСТУПЛЕНИЯ</t>
  </si>
  <si>
    <t>Налог на доходы физических лиц</t>
  </si>
  <si>
    <t>Налоги на прибыль, доходы, всего, в том числе</t>
  </si>
  <si>
    <t>( рублей)</t>
  </si>
  <si>
    <t xml:space="preserve">НЕНАЛОГОВЫЕ ДОХОДЫ   </t>
  </si>
  <si>
    <t xml:space="preserve">НАЛОГОВЫЕ ДОХОДЫ   </t>
  </si>
  <si>
    <t xml:space="preserve">НАЛОГОВЫЕ И НЕНАЛОГОВЫЕ ДОХОДЫ </t>
  </si>
  <si>
    <t>Код бюджетной классификации Российской Федерации</t>
  </si>
  <si>
    <t>000 1 00 00000 00 0000 000</t>
  </si>
  <si>
    <t>000 1 01 00000 00 0000 000</t>
  </si>
  <si>
    <t>000 1 01 02000 00 0000 110</t>
  </si>
  <si>
    <t>000 1 11 00000 00 0000 000</t>
  </si>
  <si>
    <t>000 2 00 00000 00 0000 000</t>
  </si>
  <si>
    <t>Налоги на совокупный доход всего, в том числе</t>
  </si>
  <si>
    <t>Единый налог, взимаемый в связи с применением упрощенной системы налогообложения</t>
  </si>
  <si>
    <t>Единый сельскохозяйственный налог</t>
  </si>
  <si>
    <t>000 1 05 00000 00 0000 000</t>
  </si>
  <si>
    <t>000 1 05 01000 00 0000 110</t>
  </si>
  <si>
    <t>000 1 05 03000 00 0000 110</t>
  </si>
  <si>
    <t>Налоги на имущество, в том числе</t>
  </si>
  <si>
    <t>000 1 06 06000 00 0000 110</t>
  </si>
  <si>
    <t>Налог на имущество физических лиц</t>
  </si>
  <si>
    <t>000 1 06 00000 00 0000 110</t>
  </si>
  <si>
    <t>000 1 06 01000 00 0000 110</t>
  </si>
  <si>
    <t>Земельный налог с организаций</t>
  </si>
  <si>
    <t>Земельный налог с физических лиц</t>
  </si>
  <si>
    <t>Земельный налог, в том числе</t>
  </si>
  <si>
    <t>000 1 06 06033 00 0000 110</t>
  </si>
  <si>
    <t>000 1 06 06043 00 0000 110</t>
  </si>
  <si>
    <t>Безвозмездные поступления от других бюджетов бюджетной системы</t>
  </si>
  <si>
    <t>Дотации от других бюджетов бюджетной системы Российской Федерации</t>
  </si>
  <si>
    <t>Субсидии от других бюджетов бюджетной системы Российской Федерации</t>
  </si>
  <si>
    <t>Субвенции от других бюджетов бюджетной системы Российской Федерации</t>
  </si>
  <si>
    <t>Иные межбюджетные трансферты</t>
  </si>
  <si>
    <t>Доходы бюджетов бюджетной системы от возврата субвенций, субсидий прошлых лет</t>
  </si>
  <si>
    <t>Возврат остатков субсидий и субвенций прошлых лет</t>
  </si>
  <si>
    <t>Прочие безвозмездные поступления</t>
  </si>
  <si>
    <t>000 2 02 00000 00 0000 000</t>
  </si>
  <si>
    <t>000 2 18 05030 00 0000 151</t>
  </si>
  <si>
    <t>000 2 19 05000 00 0000 151</t>
  </si>
  <si>
    <t>000 2 07 05000 00 0000 180</t>
  </si>
  <si>
    <t>В т.ч.       Полномочия</t>
  </si>
  <si>
    <t xml:space="preserve">                Стимулирование глав</t>
  </si>
  <si>
    <t xml:space="preserve">ИСПОЛНЕНИЕ ПОСТУПЛЕНИЯ ДОХОДОВ БЮДЖЕТА СЕЛЬСКОГО ПОСЕЛЕНИЯ "СЕЛО ГОЛОВТЕЕВО" ПО КОДАМ КЛАССИФИКАЦИИ ДОХОДОВ БЮДЖЕТОВ БЮДЖЕТНОЙ СИСТЕМЫ РОССИЙСКОЙ ФЕДЕРАЦИИ ЗА 2022 ГОД </t>
  </si>
  <si>
    <t>утверждено на 2022 год</t>
  </si>
  <si>
    <t>% исполнения</t>
  </si>
  <si>
    <t>уточнено на 2022 год</t>
  </si>
  <si>
    <t>Прочие неналоговые доходы</t>
  </si>
  <si>
    <t>000 1 17 00000 00 0000 000</t>
  </si>
  <si>
    <t>000 2 02 10000 00 0000 151</t>
  </si>
  <si>
    <t>000 2 02 20000 00 0000 151</t>
  </si>
  <si>
    <t>000 2 02 30000 00 0000 151</t>
  </si>
  <si>
    <t>000 2 02 40000 00 0000 151</t>
  </si>
  <si>
    <t>Приложение   № 1                                                                                        к постановлению администрации сельского поселения "Село Головтеево" "Об исполнении бюджета сельского поселения "Село Головтеево" за 9 месяцев 2022г.  № 91 от 06.10.2022 года</t>
  </si>
  <si>
    <t>исполнено за 9 месяцев 2022 года</t>
  </si>
  <si>
    <t>Денежные взыскания (штрафы)</t>
  </si>
  <si>
    <t>000 1 16 0000 00 0000 000</t>
  </si>
</sst>
</file>

<file path=xl/styles.xml><?xml version="1.0" encoding="utf-8"?>
<styleSheet xmlns="http://schemas.openxmlformats.org/spreadsheetml/2006/main">
  <numFmts count="3">
    <numFmt numFmtId="41" formatCode="_-* #,##0\ _₽_-;\-* #,##0\ _₽_-;_-* &quot;-&quot;\ _₽_-;_-@_-"/>
    <numFmt numFmtId="44" formatCode="_-* #,##0.00\ &quot;₽&quot;_-;\-* #,##0.00\ &quot;₽&quot;_-;_-* &quot;-&quot;??\ &quot;₽&quot;_-;_-@_-"/>
    <numFmt numFmtId="164" formatCode="_-* #,##0.00_р_._-;\-* #,##0.00_р_._-;_-* &quot;-&quot;??_р_._-;_-@_-"/>
  </numFmts>
  <fonts count="8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 applyAlignment="1">
      <alignment horizontal="left" vertical="center" wrapText="1"/>
    </xf>
    <xf numFmtId="0" fontId="3" fillId="0" borderId="2" xfId="0" applyFont="1" applyBorder="1" applyAlignment="1">
      <alignment horizontal="left" wrapText="1"/>
    </xf>
    <xf numFmtId="0" fontId="3" fillId="0" borderId="7" xfId="0" applyFont="1" applyBorder="1" applyAlignment="1">
      <alignment horizontal="right" wrapText="1"/>
    </xf>
    <xf numFmtId="0" fontId="3" fillId="0" borderId="4" xfId="0" applyFont="1" applyBorder="1" applyAlignment="1">
      <alignment wrapText="1"/>
    </xf>
    <xf numFmtId="49" fontId="5" fillId="0" borderId="8" xfId="0" applyNumberFormat="1" applyFont="1" applyFill="1" applyBorder="1" applyAlignment="1">
      <alignment horizontal="center"/>
    </xf>
    <xf numFmtId="0" fontId="6" fillId="0" borderId="4" xfId="0" applyFont="1" applyBorder="1" applyAlignment="1">
      <alignment wrapText="1"/>
    </xf>
    <xf numFmtId="49" fontId="5" fillId="2" borderId="8" xfId="0" applyNumberFormat="1" applyFont="1" applyFill="1" applyBorder="1" applyAlignment="1" applyProtection="1">
      <alignment horizontal="left" wrapText="1"/>
    </xf>
    <xf numFmtId="49" fontId="5" fillId="2" borderId="8" xfId="0" applyNumberFormat="1" applyFont="1" applyFill="1" applyBorder="1" applyAlignment="1">
      <alignment horizontal="center"/>
    </xf>
    <xf numFmtId="0" fontId="3" fillId="0" borderId="6" xfId="0" applyFont="1" applyBorder="1" applyAlignment="1">
      <alignment wrapText="1"/>
    </xf>
    <xf numFmtId="49" fontId="4" fillId="0" borderId="8" xfId="0" applyNumberFormat="1" applyFont="1" applyBorder="1" applyAlignment="1" applyProtection="1">
      <alignment horizontal="left" wrapText="1"/>
    </xf>
    <xf numFmtId="2" fontId="6" fillId="0" borderId="8" xfId="0" applyNumberFormat="1" applyFont="1" applyBorder="1" applyAlignment="1"/>
    <xf numFmtId="2" fontId="6" fillId="0" borderId="3" xfId="0" applyNumberFormat="1" applyFont="1" applyFill="1" applyBorder="1" applyAlignment="1">
      <alignment horizontal="right"/>
    </xf>
    <xf numFmtId="2" fontId="6" fillId="0" borderId="5" xfId="1" applyNumberFormat="1" applyFont="1" applyFill="1" applyBorder="1" applyAlignment="1">
      <alignment horizontal="right"/>
    </xf>
    <xf numFmtId="2" fontId="6" fillId="0" borderId="5" xfId="1" applyNumberFormat="1" applyFont="1" applyBorder="1" applyAlignment="1">
      <alignment horizontal="right"/>
    </xf>
    <xf numFmtId="2" fontId="6" fillId="0" borderId="5" xfId="2" applyNumberFormat="1" applyFont="1" applyFill="1" applyBorder="1" applyAlignment="1">
      <alignment horizontal="right"/>
    </xf>
    <xf numFmtId="2" fontId="6" fillId="0" borderId="5" xfId="3" applyNumberFormat="1" applyFont="1" applyBorder="1" applyAlignment="1">
      <alignment horizontal="right"/>
    </xf>
    <xf numFmtId="2" fontId="6" fillId="0" borderId="5" xfId="3" applyNumberFormat="1" applyFont="1" applyFill="1" applyBorder="1" applyAlignment="1">
      <alignment horizontal="right"/>
    </xf>
    <xf numFmtId="2" fontId="6" fillId="0" borderId="5" xfId="2" applyNumberFormat="1" applyFont="1" applyBorder="1" applyAlignment="1">
      <alignment horizontal="right"/>
    </xf>
    <xf numFmtId="2" fontId="6" fillId="2" borderId="5" xfId="2" applyNumberFormat="1" applyFont="1" applyFill="1" applyBorder="1" applyAlignment="1">
      <alignment horizontal="right"/>
    </xf>
    <xf numFmtId="2" fontId="5" fillId="2" borderId="8" xfId="2" applyNumberFormat="1" applyFont="1" applyFill="1" applyBorder="1" applyAlignment="1" applyProtection="1"/>
    <xf numFmtId="2" fontId="6" fillId="0" borderId="10" xfId="2" applyNumberFormat="1" applyFont="1" applyBorder="1" applyAlignment="1">
      <alignment horizontal="right"/>
    </xf>
    <xf numFmtId="2" fontId="6" fillId="0" borderId="8" xfId="2" applyNumberFormat="1" applyFont="1" applyBorder="1" applyAlignment="1"/>
    <xf numFmtId="2" fontId="6" fillId="2" borderId="5" xfId="1" applyNumberFormat="1" applyFont="1" applyFill="1" applyBorder="1" applyAlignment="1">
      <alignment horizontal="right"/>
    </xf>
    <xf numFmtId="2" fontId="5" fillId="2" borderId="8" xfId="0" applyNumberFormat="1" applyFont="1" applyFill="1" applyBorder="1" applyAlignment="1" applyProtection="1"/>
    <xf numFmtId="2" fontId="6" fillId="0" borderId="10" xfId="1" applyNumberFormat="1" applyFont="1" applyBorder="1" applyAlignment="1">
      <alignment horizontal="right"/>
    </xf>
    <xf numFmtId="49" fontId="5" fillId="0" borderId="9" xfId="0" applyNumberFormat="1" applyFont="1" applyFill="1" applyBorder="1" applyAlignment="1">
      <alignment horizontal="center"/>
    </xf>
    <xf numFmtId="49" fontId="5" fillId="0" borderId="8" xfId="0" applyNumberFormat="1" applyFont="1" applyBorder="1" applyAlignment="1" applyProtection="1">
      <alignment horizontal="center"/>
    </xf>
    <xf numFmtId="2" fontId="6" fillId="0" borderId="12" xfId="0" applyNumberFormat="1" applyFont="1" applyFill="1" applyBorder="1" applyAlignment="1">
      <alignment horizontal="right"/>
    </xf>
    <xf numFmtId="2" fontId="6" fillId="0" borderId="13" xfId="1" applyNumberFormat="1" applyFont="1" applyFill="1" applyBorder="1" applyAlignment="1">
      <alignment horizontal="right"/>
    </xf>
    <xf numFmtId="2" fontId="6" fillId="0" borderId="13" xfId="1" applyNumberFormat="1" applyFont="1" applyBorder="1" applyAlignment="1">
      <alignment horizontal="right"/>
    </xf>
    <xf numFmtId="2" fontId="6" fillId="2" borderId="13" xfId="1" applyNumberFormat="1" applyFont="1" applyFill="1" applyBorder="1" applyAlignment="1">
      <alignment horizontal="right"/>
    </xf>
    <xf numFmtId="2" fontId="5" fillId="2" borderId="13" xfId="0" applyNumberFormat="1" applyFont="1" applyFill="1" applyBorder="1" applyAlignment="1" applyProtection="1"/>
    <xf numFmtId="2" fontId="6" fillId="0" borderId="14" xfId="1" applyNumberFormat="1" applyFont="1" applyBorder="1" applyAlignment="1">
      <alignment horizontal="right"/>
    </xf>
    <xf numFmtId="2" fontId="6" fillId="0" borderId="13" xfId="0" applyNumberFormat="1" applyFont="1" applyBorder="1" applyAlignment="1"/>
    <xf numFmtId="2" fontId="5" fillId="0" borderId="8" xfId="0" applyNumberFormat="1" applyFont="1" applyBorder="1" applyProtection="1"/>
    <xf numFmtId="2" fontId="6" fillId="0" borderId="8" xfId="0" applyNumberFormat="1" applyFont="1" applyBorder="1"/>
    <xf numFmtId="2" fontId="7" fillId="0" borderId="8" xfId="0" applyNumberFormat="1" applyFont="1" applyBorder="1"/>
    <xf numFmtId="0" fontId="7" fillId="0" borderId="0" xfId="0" applyFont="1"/>
    <xf numFmtId="0" fontId="6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49" fontId="5" fillId="0" borderId="8" xfId="0" applyNumberFormat="1" applyFont="1" applyBorder="1" applyAlignment="1" applyProtection="1">
      <alignment horizontal="left" wrapText="1"/>
    </xf>
    <xf numFmtId="0" fontId="7" fillId="0" borderId="8" xfId="0" applyFont="1" applyBorder="1"/>
    <xf numFmtId="0" fontId="6" fillId="0" borderId="15" xfId="0" applyFont="1" applyBorder="1" applyAlignment="1">
      <alignment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right" vertical="center" wrapText="1"/>
    </xf>
    <xf numFmtId="0" fontId="3" fillId="0" borderId="0" xfId="0" applyFont="1" applyFill="1" applyAlignment="1">
      <alignment horizontal="center" vertical="center" wrapText="1"/>
    </xf>
  </cellXfs>
  <cellStyles count="4">
    <cellStyle name="Денежный" xfId="3" builtinId="4"/>
    <cellStyle name="Обычный" xfId="0" builtinId="0"/>
    <cellStyle name="Финансовый" xfId="1" builtinId="3"/>
    <cellStyle name="Финансовый [0]" xfId="2" builtin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32"/>
  <sheetViews>
    <sheetView tabSelected="1" topLeftCell="A4" zoomScale="80" zoomScaleNormal="80" workbookViewId="0">
      <selection activeCell="E23" sqref="E23:E32"/>
    </sheetView>
  </sheetViews>
  <sheetFormatPr defaultRowHeight="15"/>
  <cols>
    <col min="1" max="1" width="29" customWidth="1"/>
    <col min="2" max="2" width="25.5703125" customWidth="1"/>
    <col min="3" max="3" width="13" customWidth="1"/>
    <col min="4" max="4" width="13.5703125" customWidth="1"/>
    <col min="5" max="5" width="14" customWidth="1"/>
  </cols>
  <sheetData>
    <row r="1" spans="1:7" ht="136.5" customHeight="1">
      <c r="A1" s="1"/>
      <c r="B1" s="47"/>
      <c r="C1" s="47"/>
      <c r="D1" s="48" t="s">
        <v>56</v>
      </c>
      <c r="E1" s="48"/>
      <c r="F1" s="48"/>
      <c r="G1" s="48"/>
    </row>
    <row r="2" spans="1:7" ht="65.45" customHeight="1">
      <c r="A2" s="49" t="s">
        <v>46</v>
      </c>
      <c r="B2" s="49"/>
      <c r="C2" s="49"/>
      <c r="D2" s="49"/>
      <c r="E2" s="49"/>
      <c r="F2" s="49"/>
    </row>
    <row r="3" spans="1:7" ht="21" customHeight="1" thickBot="1">
      <c r="A3" s="38"/>
      <c r="B3" s="38"/>
      <c r="C3" s="39" t="s">
        <v>6</v>
      </c>
      <c r="D3" s="38"/>
      <c r="E3" s="38"/>
      <c r="F3" s="38"/>
    </row>
    <row r="4" spans="1:7" ht="54" customHeight="1" thickBot="1">
      <c r="A4" s="40" t="s">
        <v>0</v>
      </c>
      <c r="B4" s="40" t="s">
        <v>10</v>
      </c>
      <c r="C4" s="41" t="s">
        <v>47</v>
      </c>
      <c r="D4" s="41" t="s">
        <v>49</v>
      </c>
      <c r="E4" s="42" t="s">
        <v>57</v>
      </c>
      <c r="F4" s="43" t="s">
        <v>48</v>
      </c>
    </row>
    <row r="5" spans="1:7" ht="23.25" customHeight="1">
      <c r="A5" s="2" t="s">
        <v>1</v>
      </c>
      <c r="B5" s="3"/>
      <c r="C5" s="12">
        <f>C6+C22</f>
        <v>12863792.870000001</v>
      </c>
      <c r="D5" s="12">
        <f>D6+D22</f>
        <v>20955955.640000001</v>
      </c>
      <c r="E5" s="28">
        <f>E6+E22</f>
        <v>14044269.98</v>
      </c>
      <c r="F5" s="37">
        <f>E5*100/D5</f>
        <v>67.018036405807166</v>
      </c>
    </row>
    <row r="6" spans="1:7" ht="52.5" customHeight="1">
      <c r="A6" s="4" t="s">
        <v>9</v>
      </c>
      <c r="B6" s="5" t="s">
        <v>11</v>
      </c>
      <c r="C6" s="15">
        <f>C7+C18</f>
        <v>9734125</v>
      </c>
      <c r="D6" s="13">
        <f>D7+D18</f>
        <v>9802249</v>
      </c>
      <c r="E6" s="29">
        <f>E7+E18</f>
        <v>4963702.0999999996</v>
      </c>
      <c r="F6" s="37">
        <f t="shared" ref="F6:F32" si="0">E6*100/D6</f>
        <v>50.638400432390561</v>
      </c>
    </row>
    <row r="7" spans="1:7" ht="22.9" customHeight="1">
      <c r="A7" s="4" t="s">
        <v>8</v>
      </c>
      <c r="B7" s="5"/>
      <c r="C7" s="14">
        <f>C8+C10+C13</f>
        <v>9620596</v>
      </c>
      <c r="D7" s="14">
        <f>D8+D10+D13</f>
        <v>9620596</v>
      </c>
      <c r="E7" s="30">
        <f>E8+E10+E13</f>
        <v>4808289.0999999996</v>
      </c>
      <c r="F7" s="37">
        <f t="shared" si="0"/>
        <v>49.979118757299439</v>
      </c>
    </row>
    <row r="8" spans="1:7" ht="36" customHeight="1">
      <c r="A8" s="4" t="s">
        <v>5</v>
      </c>
      <c r="B8" s="5" t="s">
        <v>12</v>
      </c>
      <c r="C8" s="16">
        <f>C9</f>
        <v>600596</v>
      </c>
      <c r="D8" s="14">
        <f>D9</f>
        <v>600596</v>
      </c>
      <c r="E8" s="30">
        <f>E9</f>
        <v>285693.51</v>
      </c>
      <c r="F8" s="37">
        <f t="shared" si="0"/>
        <v>47.568333788436817</v>
      </c>
    </row>
    <row r="9" spans="1:7" ht="27" customHeight="1">
      <c r="A9" s="6" t="s">
        <v>4</v>
      </c>
      <c r="B9" s="5" t="s">
        <v>13</v>
      </c>
      <c r="C9" s="17">
        <v>600596</v>
      </c>
      <c r="D9" s="13">
        <v>600596</v>
      </c>
      <c r="E9" s="29">
        <v>285693.51</v>
      </c>
      <c r="F9" s="37">
        <f t="shared" si="0"/>
        <v>47.568333788436817</v>
      </c>
    </row>
    <row r="10" spans="1:7" ht="38.25" customHeight="1">
      <c r="A10" s="4" t="s">
        <v>16</v>
      </c>
      <c r="B10" s="5" t="s">
        <v>19</v>
      </c>
      <c r="C10" s="18">
        <f>C11+C12</f>
        <v>1768000</v>
      </c>
      <c r="D10" s="14">
        <f>D11+D12</f>
        <v>1768000</v>
      </c>
      <c r="E10" s="30">
        <f>E11+E12</f>
        <v>1262339.0499999998</v>
      </c>
      <c r="F10" s="37">
        <f t="shared" si="0"/>
        <v>71.399267533936637</v>
      </c>
    </row>
    <row r="11" spans="1:7" ht="63">
      <c r="A11" s="6" t="s">
        <v>17</v>
      </c>
      <c r="B11" s="5" t="s">
        <v>20</v>
      </c>
      <c r="C11" s="18">
        <v>1717000</v>
      </c>
      <c r="D11" s="14">
        <v>1717000</v>
      </c>
      <c r="E11" s="30">
        <v>1242361.67</v>
      </c>
      <c r="F11" s="37">
        <f t="shared" si="0"/>
        <v>72.356532906231806</v>
      </c>
    </row>
    <row r="12" spans="1:7" ht="31.5" customHeight="1">
      <c r="A12" s="6" t="s">
        <v>18</v>
      </c>
      <c r="B12" s="5" t="s">
        <v>21</v>
      </c>
      <c r="C12" s="18">
        <v>51000</v>
      </c>
      <c r="D12" s="14">
        <v>51000</v>
      </c>
      <c r="E12" s="30">
        <v>19977.38</v>
      </c>
      <c r="F12" s="37">
        <f t="shared" si="0"/>
        <v>39.171333333333337</v>
      </c>
    </row>
    <row r="13" spans="1:7" ht="28.5" customHeight="1">
      <c r="A13" s="4" t="s">
        <v>22</v>
      </c>
      <c r="B13" s="5" t="s">
        <v>25</v>
      </c>
      <c r="C13" s="18">
        <f>C14+C15</f>
        <v>7252000</v>
      </c>
      <c r="D13" s="14">
        <f>D14+D15</f>
        <v>7252000</v>
      </c>
      <c r="E13" s="30">
        <f>E14+E15</f>
        <v>3260256.54</v>
      </c>
      <c r="F13" s="37">
        <f t="shared" si="0"/>
        <v>44.956653888582458</v>
      </c>
    </row>
    <row r="14" spans="1:7" ht="29.25" customHeight="1">
      <c r="A14" s="6" t="s">
        <v>24</v>
      </c>
      <c r="B14" s="5" t="s">
        <v>26</v>
      </c>
      <c r="C14" s="18">
        <v>466000</v>
      </c>
      <c r="D14" s="14">
        <v>466000</v>
      </c>
      <c r="E14" s="30">
        <v>248312.93</v>
      </c>
      <c r="F14" s="37">
        <f t="shared" si="0"/>
        <v>53.286036480686697</v>
      </c>
    </row>
    <row r="15" spans="1:7" ht="32.25" customHeight="1">
      <c r="A15" s="7" t="s">
        <v>29</v>
      </c>
      <c r="B15" s="8" t="s">
        <v>23</v>
      </c>
      <c r="C15" s="19">
        <f>C16+C17</f>
        <v>6786000</v>
      </c>
      <c r="D15" s="23">
        <f>D16+D17</f>
        <v>6786000</v>
      </c>
      <c r="E15" s="31">
        <f>E16+E17</f>
        <v>3011943.61</v>
      </c>
      <c r="F15" s="37">
        <f t="shared" si="0"/>
        <v>44.384668582375475</v>
      </c>
    </row>
    <row r="16" spans="1:7" ht="27" customHeight="1">
      <c r="A16" s="7" t="s">
        <v>27</v>
      </c>
      <c r="B16" s="8" t="s">
        <v>30</v>
      </c>
      <c r="C16" s="20">
        <v>2600000</v>
      </c>
      <c r="D16" s="24">
        <v>2600000</v>
      </c>
      <c r="E16" s="32">
        <v>2209397.73</v>
      </c>
      <c r="F16" s="37">
        <f t="shared" si="0"/>
        <v>84.976835769230775</v>
      </c>
    </row>
    <row r="17" spans="1:6" ht="33.75" customHeight="1">
      <c r="A17" s="7" t="s">
        <v>28</v>
      </c>
      <c r="B17" s="8" t="s">
        <v>31</v>
      </c>
      <c r="C17" s="20">
        <v>4186000</v>
      </c>
      <c r="D17" s="24">
        <v>4186000</v>
      </c>
      <c r="E17" s="32">
        <v>802545.88</v>
      </c>
      <c r="F17" s="37">
        <f t="shared" si="0"/>
        <v>19.172142379359769</v>
      </c>
    </row>
    <row r="18" spans="1:6" ht="32.25" customHeight="1">
      <c r="A18" s="4" t="s">
        <v>7</v>
      </c>
      <c r="B18" s="5"/>
      <c r="C18" s="18">
        <f>C19</f>
        <v>113529</v>
      </c>
      <c r="D18" s="14">
        <f>D19+D21</f>
        <v>181653</v>
      </c>
      <c r="E18" s="14">
        <f>E19+E21+E20</f>
        <v>155413</v>
      </c>
      <c r="F18" s="37">
        <f t="shared" si="0"/>
        <v>85.554876605396004</v>
      </c>
    </row>
    <row r="19" spans="1:6" ht="59.25" customHeight="1">
      <c r="A19" s="6" t="s">
        <v>2</v>
      </c>
      <c r="B19" s="5" t="s">
        <v>14</v>
      </c>
      <c r="C19" s="18">
        <v>113529</v>
      </c>
      <c r="D19" s="14">
        <v>113529</v>
      </c>
      <c r="E19" s="30">
        <v>90213</v>
      </c>
      <c r="F19" s="37">
        <f t="shared" si="0"/>
        <v>79.462516185291861</v>
      </c>
    </row>
    <row r="20" spans="1:6" ht="59.25" customHeight="1">
      <c r="A20" s="46" t="s">
        <v>58</v>
      </c>
      <c r="B20" s="5" t="s">
        <v>59</v>
      </c>
      <c r="C20" s="21"/>
      <c r="D20" s="25"/>
      <c r="E20" s="33">
        <v>17000</v>
      </c>
      <c r="F20" s="37" t="e">
        <f>E20*100/D20</f>
        <v>#DIV/0!</v>
      </c>
    </row>
    <row r="21" spans="1:6" ht="28.5" customHeight="1">
      <c r="A21" s="46" t="s">
        <v>50</v>
      </c>
      <c r="B21" s="5" t="s">
        <v>51</v>
      </c>
      <c r="C21" s="21"/>
      <c r="D21" s="25">
        <v>68124</v>
      </c>
      <c r="E21" s="33">
        <v>48200</v>
      </c>
      <c r="F21" s="37">
        <f t="shared" si="0"/>
        <v>70.753332159004174</v>
      </c>
    </row>
    <row r="22" spans="1:6" ht="30.6" customHeight="1" thickBot="1">
      <c r="A22" s="9" t="s">
        <v>3</v>
      </c>
      <c r="B22" s="26" t="s">
        <v>15</v>
      </c>
      <c r="C22" s="21">
        <f>C23</f>
        <v>3129667.87</v>
      </c>
      <c r="D22" s="25">
        <f>D23</f>
        <v>11153706.640000001</v>
      </c>
      <c r="E22" s="33">
        <f>E23</f>
        <v>9080567.8800000008</v>
      </c>
      <c r="F22" s="37">
        <f t="shared" si="0"/>
        <v>81.413006214766298</v>
      </c>
    </row>
    <row r="23" spans="1:6" ht="63" hidden="1">
      <c r="A23" s="10" t="s">
        <v>32</v>
      </c>
      <c r="B23" s="27" t="s">
        <v>40</v>
      </c>
      <c r="C23" s="22">
        <f>C24+C25+C26+C27+C30+C31+C32</f>
        <v>3129667.87</v>
      </c>
      <c r="D23" s="11">
        <f>D24+D25+D26+D27+D30+D31+D32</f>
        <v>11153706.640000001</v>
      </c>
      <c r="E23" s="34">
        <f>E24+E25+E26+E27+E30+E31+E32</f>
        <v>9080567.8800000008</v>
      </c>
      <c r="F23" s="37">
        <f t="shared" si="0"/>
        <v>81.413006214766298</v>
      </c>
    </row>
    <row r="24" spans="1:6" ht="63" hidden="1">
      <c r="A24" s="44" t="s">
        <v>33</v>
      </c>
      <c r="B24" s="27" t="s">
        <v>52</v>
      </c>
      <c r="C24" s="35">
        <v>2286006</v>
      </c>
      <c r="D24" s="38">
        <v>2865244</v>
      </c>
      <c r="E24" s="38">
        <v>2865244</v>
      </c>
      <c r="F24" s="37">
        <f t="shared" si="0"/>
        <v>100</v>
      </c>
    </row>
    <row r="25" spans="1:6" ht="63" hidden="1">
      <c r="A25" s="44" t="s">
        <v>34</v>
      </c>
      <c r="B25" s="27" t="s">
        <v>53</v>
      </c>
      <c r="C25" s="35"/>
      <c r="D25" s="38">
        <v>4679183.97</v>
      </c>
      <c r="E25" s="38">
        <v>4072753.2</v>
      </c>
      <c r="F25" s="37">
        <f t="shared" si="0"/>
        <v>87.039817756941076</v>
      </c>
    </row>
    <row r="26" spans="1:6" ht="63" hidden="1">
      <c r="A26" s="44" t="s">
        <v>35</v>
      </c>
      <c r="B26" s="27" t="s">
        <v>54</v>
      </c>
      <c r="C26" s="35">
        <v>131783</v>
      </c>
      <c r="D26" s="38">
        <v>136283</v>
      </c>
      <c r="E26" s="38">
        <v>42764.91</v>
      </c>
      <c r="F26" s="37">
        <f t="shared" si="0"/>
        <v>31.379489738265228</v>
      </c>
    </row>
    <row r="27" spans="1:6" ht="31.5" hidden="1">
      <c r="A27" s="44" t="s">
        <v>36</v>
      </c>
      <c r="B27" s="27" t="s">
        <v>55</v>
      </c>
      <c r="C27" s="36">
        <f>C28+C29</f>
        <v>711878.87</v>
      </c>
      <c r="D27" s="36">
        <f t="shared" ref="D27:E27" si="1">D28+D29</f>
        <v>3472995.67</v>
      </c>
      <c r="E27" s="36">
        <f t="shared" si="1"/>
        <v>2100037.35</v>
      </c>
      <c r="F27" s="37">
        <f t="shared" si="0"/>
        <v>60.467606341703274</v>
      </c>
    </row>
    <row r="28" spans="1:6" ht="15.75" hidden="1">
      <c r="A28" s="44" t="s">
        <v>44</v>
      </c>
      <c r="B28" s="27"/>
      <c r="C28" s="36">
        <v>571262.87</v>
      </c>
      <c r="D28" s="38">
        <v>3332379.67</v>
      </c>
      <c r="E28" s="38">
        <v>1999262.55</v>
      </c>
      <c r="F28" s="37">
        <f t="shared" si="0"/>
        <v>59.995041021241136</v>
      </c>
    </row>
    <row r="29" spans="1:6" ht="31.5" hidden="1">
      <c r="A29" s="44" t="s">
        <v>45</v>
      </c>
      <c r="B29" s="27"/>
      <c r="C29" s="36">
        <v>140616</v>
      </c>
      <c r="D29" s="38">
        <v>140616</v>
      </c>
      <c r="E29" s="38">
        <v>100774.8</v>
      </c>
      <c r="F29" s="37">
        <f t="shared" si="0"/>
        <v>71.666666666666671</v>
      </c>
    </row>
    <row r="30" spans="1:6" ht="63" hidden="1">
      <c r="A30" s="44" t="s">
        <v>37</v>
      </c>
      <c r="B30" s="27" t="s">
        <v>41</v>
      </c>
      <c r="C30" s="37"/>
      <c r="D30" s="38"/>
      <c r="E30" s="38"/>
      <c r="F30" s="37" t="e">
        <f t="shared" si="0"/>
        <v>#DIV/0!</v>
      </c>
    </row>
    <row r="31" spans="1:6" ht="31.5" hidden="1">
      <c r="A31" s="44" t="s">
        <v>38</v>
      </c>
      <c r="B31" s="27" t="s">
        <v>42</v>
      </c>
      <c r="C31" s="37"/>
      <c r="D31" s="45"/>
      <c r="E31" s="45">
        <v>-231.58</v>
      </c>
      <c r="F31" s="37" t="e">
        <f t="shared" si="0"/>
        <v>#DIV/0!</v>
      </c>
    </row>
    <row r="32" spans="1:6" ht="31.5" hidden="1">
      <c r="A32" s="44" t="s">
        <v>39</v>
      </c>
      <c r="B32" s="27" t="s">
        <v>43</v>
      </c>
      <c r="C32" s="37"/>
      <c r="D32" s="45"/>
      <c r="E32" s="45"/>
      <c r="F32" s="37" t="e">
        <f t="shared" si="0"/>
        <v>#DIV/0!</v>
      </c>
    </row>
  </sheetData>
  <mergeCells count="3">
    <mergeCell ref="B1:C1"/>
    <mergeCell ref="D1:G1"/>
    <mergeCell ref="A2:F2"/>
  </mergeCells>
  <printOptions horizontalCentered="1"/>
  <pageMargins left="0.43307086614173229" right="0.23622047244094491" top="0.74803149606299213" bottom="0.35433070866141736" header="0.51181102362204722" footer="0.31496062992125984"/>
  <pageSetup paperSize="9" scale="84" firstPageNumber="41" orientation="portrait" useFirstPageNumber="1" r:id="rId1"/>
  <headerFooter>
    <oddFooter>&amp;R8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доходы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Milov A.Y.</dc:creator>
  <cp:lastModifiedBy>user</cp:lastModifiedBy>
  <cp:lastPrinted>2022-10-06T07:11:36Z</cp:lastPrinted>
  <dcterms:created xsi:type="dcterms:W3CDTF">2017-10-23T09:06:05Z</dcterms:created>
  <dcterms:modified xsi:type="dcterms:W3CDTF">2022-10-06T07:11:39Z</dcterms:modified>
</cp:coreProperties>
</file>