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юджет\Отчет об исп. бюджета\Исполнение бюджета за 2023г\3 квартал\"/>
    </mc:Choice>
  </mc:AlternateContent>
  <xr:revisionPtr revIDLastSave="0" documentId="13_ncr:1_{CF9027B9-E948-4BE5-A1DA-B1EE541B7187}" xr6:coauthVersionLast="47" xr6:coauthVersionMax="47" xr10:uidLastSave="{00000000-0000-0000-0000-000000000000}"/>
  <bookViews>
    <workbookView xWindow="11625" yWindow="4215" windowWidth="17175" windowHeight="11385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27" i="1"/>
  <c r="F27" i="1" s="1"/>
  <c r="E19" i="1"/>
  <c r="F19" i="1" s="1"/>
  <c r="E11" i="1"/>
  <c r="F11" i="1" s="1"/>
  <c r="E9" i="1"/>
  <c r="F10" i="1"/>
  <c r="G10" i="1" s="1"/>
  <c r="F12" i="1"/>
  <c r="F13" i="1"/>
  <c r="G13" i="1" s="1"/>
  <c r="F15" i="1"/>
  <c r="F17" i="1"/>
  <c r="G17" i="1" s="1"/>
  <c r="F18" i="1"/>
  <c r="G18" i="1" s="1"/>
  <c r="F20" i="1"/>
  <c r="G20" i="1" s="1"/>
  <c r="F21" i="1"/>
  <c r="F24" i="1"/>
  <c r="F25" i="1"/>
  <c r="G25" i="1" s="1"/>
  <c r="F26" i="1"/>
  <c r="G26" i="1" s="1"/>
  <c r="F28" i="1"/>
  <c r="F29" i="1"/>
  <c r="F30" i="1"/>
  <c r="F31" i="1"/>
  <c r="F32" i="1"/>
  <c r="G28" i="1"/>
  <c r="G24" i="1"/>
  <c r="G21" i="1"/>
  <c r="G15" i="1"/>
  <c r="D19" i="1"/>
  <c r="G29" i="1"/>
  <c r="D27" i="1"/>
  <c r="D23" i="1" s="1"/>
  <c r="D22" i="1" s="1"/>
  <c r="D16" i="1"/>
  <c r="D11" i="1"/>
  <c r="D9" i="1"/>
  <c r="C27" i="1"/>
  <c r="C23" i="1" s="1"/>
  <c r="C22" i="1" s="1"/>
  <c r="C16" i="1"/>
  <c r="C14" i="1" s="1"/>
  <c r="C19" i="1"/>
  <c r="C11" i="1"/>
  <c r="C9" i="1"/>
  <c r="E23" i="1" l="1"/>
  <c r="E22" i="1" s="1"/>
  <c r="F22" i="1" s="1"/>
  <c r="G22" i="1" s="1"/>
  <c r="E14" i="1"/>
  <c r="F14" i="1" s="1"/>
  <c r="F9" i="1"/>
  <c r="G9" i="1" s="1"/>
  <c r="G16" i="1"/>
  <c r="G19" i="1"/>
  <c r="G12" i="1"/>
  <c r="D14" i="1"/>
  <c r="D8" i="1" s="1"/>
  <c r="D7" i="1" s="1"/>
  <c r="G11" i="1"/>
  <c r="G27" i="1"/>
  <c r="C8" i="1"/>
  <c r="C7" i="1" s="1"/>
  <c r="C6" i="1" s="1"/>
  <c r="F23" i="1" l="1"/>
  <c r="G23" i="1" s="1"/>
  <c r="E8" i="1"/>
  <c r="E7" i="1" s="1"/>
  <c r="E6" i="1" s="1"/>
  <c r="F6" i="1" s="1"/>
  <c r="G14" i="1"/>
  <c r="D6" i="1"/>
  <c r="F8" i="1" l="1"/>
  <c r="G8" i="1" s="1"/>
  <c r="F7" i="1"/>
  <c r="G7" i="1" s="1"/>
  <c r="G6" i="1" l="1"/>
</calcChain>
</file>

<file path=xl/sharedStrings.xml><?xml version="1.0" encoding="utf-8"?>
<sst xmlns="http://schemas.openxmlformats.org/spreadsheetml/2006/main" count="59" uniqueCount="58">
  <si>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</si>
  <si>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</si>
  <si>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</si>
  <si>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</si>
  <si>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</si>
  <si>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</si>
  <si>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</si>
  <si>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</si>
  <si>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</si>
  <si>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</si>
  <si>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</si>
  <si>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</si>
  <si>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</si>
  <si>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</si>
  <si>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</si>
  <si>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</si>
  <si>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</si>
  <si>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</si>
  <si>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</si>
  <si>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</si>
  <si>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</si>
  <si>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</si>
  <si>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</si>
  <si>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</si>
  <si>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</si>
  <si>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</si>
  <si>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</si>
  <si>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</si>
  <si>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</si>
  <si>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</si>
  <si>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</si>
  <si>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</si>
  <si>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</si>
  <si>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</si>
  <si>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</si>
  <si>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</si>
  <si>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</si>
  <si>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</si>
  <si>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</si>
  <si>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</si>
  <si>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</si>
  <si>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000 2 07 05000 00 0000 180</t>
  </si>
  <si>
    <t>В т.ч.       Полномочия</t>
  </si>
  <si>
    <t xml:space="preserve">                Стимулирование глав</t>
  </si>
  <si>
    <t>% исполнения</t>
  </si>
  <si>
    <t>000 1 17 0000 00 0000 000</t>
  </si>
  <si>
    <t>Прочие неналоговые доходы бюджетов сельских поселений</t>
  </si>
  <si>
    <t>утверждено на 2023 год</t>
  </si>
  <si>
    <t>уточнено на 2023 год</t>
  </si>
  <si>
    <t>000 2 02 10000 00 0000 150</t>
  </si>
  <si>
    <t>000 2 02 20000 00 0000 150</t>
  </si>
  <si>
    <t>000 2 02 30000 00 0000 150</t>
  </si>
  <si>
    <t>000 2 02 40000 00 0000 150</t>
  </si>
  <si>
    <t>000 2 18 05030 00 0000 150</t>
  </si>
  <si>
    <t>000 2 19 05000 00 0000 150</t>
  </si>
  <si>
    <t>Исполнено за 9 месяцев 2023г.</t>
  </si>
  <si>
    <t>Приложение   № 1  к  Постановлению Администрации  сельского поселения "Село Головтеево" "Об исполнении бюджета сельского поселения "Село Головтеево"    № 119 от 09.10.2023 года</t>
  </si>
  <si>
    <t xml:space="preserve"> 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</si>
</sst>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8" fillId="2" borderId="6" xfId="0" applyNumberFormat="1" applyFont="1" applyFill="1" applyBorder="1" applyAlignment="1" applyProtection="1">
      <alignment horizontal="left" wrapText="1"/>
    </xf>
    <xf numFmtId="49" fontId="8" fillId="2" borderId="6" xfId="0" applyNumberFormat="1" applyFont="1" applyFill="1" applyBorder="1" applyAlignment="1">
      <alignment horizontal="center"/>
    </xf>
    <xf numFmtId="49" fontId="9" fillId="0" borderId="6" xfId="0" applyNumberFormat="1" applyFont="1" applyBorder="1" applyAlignment="1" applyProtection="1">
      <alignment horizontal="left" wrapText="1"/>
    </xf>
    <xf numFmtId="49" fontId="8" fillId="0" borderId="6" xfId="0" applyNumberFormat="1" applyFont="1" applyBorder="1" applyAlignment="1" applyProtection="1">
      <alignment horizontal="left" wrapText="1"/>
    </xf>
    <xf numFmtId="49" fontId="9" fillId="0" borderId="6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4" fontId="8" fillId="0" borderId="6" xfId="0" applyNumberFormat="1" applyFont="1" applyBorder="1" applyProtection="1"/>
    <xf numFmtId="0" fontId="0" fillId="0" borderId="6" xfId="0" applyBorder="1"/>
    <xf numFmtId="0" fontId="5" fillId="0" borderId="8" xfId="0" applyFont="1" applyBorder="1" applyAlignment="1">
      <alignment wrapText="1"/>
    </xf>
    <xf numFmtId="49" fontId="8" fillId="0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wrapText="1"/>
    </xf>
    <xf numFmtId="164" fontId="4" fillId="0" borderId="12" xfId="1" applyNumberFormat="1" applyFont="1" applyFill="1" applyBorder="1" applyAlignment="1">
      <alignment horizontal="right" wrapText="1"/>
    </xf>
    <xf numFmtId="164" fontId="4" fillId="0" borderId="12" xfId="1" applyNumberFormat="1" applyFont="1" applyBorder="1" applyAlignment="1">
      <alignment horizontal="right" wrapText="1"/>
    </xf>
    <xf numFmtId="164" fontId="5" fillId="0" borderId="12" xfId="1" applyNumberFormat="1" applyFont="1" applyFill="1" applyBorder="1" applyAlignment="1">
      <alignment horizontal="right" wrapText="1"/>
    </xf>
    <xf numFmtId="164" fontId="5" fillId="0" borderId="12" xfId="1" applyNumberFormat="1" applyFont="1" applyBorder="1" applyAlignment="1">
      <alignment horizontal="right" wrapText="1"/>
    </xf>
    <xf numFmtId="164" fontId="5" fillId="2" borderId="12" xfId="1" applyNumberFormat="1" applyFont="1" applyFill="1" applyBorder="1" applyAlignment="1">
      <alignment horizontal="right" wrapText="1"/>
    </xf>
    <xf numFmtId="4" fontId="8" fillId="2" borderId="12" xfId="0" applyNumberFormat="1" applyFont="1" applyFill="1" applyBorder="1" applyProtection="1"/>
    <xf numFmtId="164" fontId="5" fillId="0" borderId="13" xfId="1" applyNumberFormat="1" applyFont="1" applyBorder="1" applyAlignment="1">
      <alignment horizontal="right" wrapText="1"/>
    </xf>
    <xf numFmtId="164" fontId="4" fillId="0" borderId="13" xfId="1" applyNumberFormat="1" applyFont="1" applyBorder="1" applyAlignment="1">
      <alignment horizontal="right" wrapText="1"/>
    </xf>
    <xf numFmtId="2" fontId="5" fillId="0" borderId="12" xfId="0" applyNumberFormat="1" applyFont="1" applyBorder="1" applyAlignment="1"/>
    <xf numFmtId="4" fontId="8" fillId="0" borderId="12" xfId="0" applyNumberFormat="1" applyFont="1" applyBorder="1" applyProtection="1"/>
    <xf numFmtId="2" fontId="5" fillId="0" borderId="12" xfId="0" applyNumberFormat="1" applyFont="1" applyBorder="1"/>
    <xf numFmtId="0" fontId="0" fillId="0" borderId="12" xfId="0" applyBorder="1"/>
    <xf numFmtId="0" fontId="2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wrapText="1"/>
    </xf>
    <xf numFmtId="165" fontId="0" fillId="0" borderId="6" xfId="0" applyNumberFormat="1" applyBorder="1"/>
    <xf numFmtId="164" fontId="5" fillId="0" borderId="6" xfId="1" applyNumberFormat="1" applyFont="1" applyFill="1" applyBorder="1" applyAlignment="1">
      <alignment horizontal="right" wrapText="1"/>
    </xf>
    <xf numFmtId="164" fontId="5" fillId="0" borderId="6" xfId="1" applyNumberFormat="1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8" fillId="2" borderId="6" xfId="0" applyNumberFormat="1" applyFont="1" applyFill="1" applyBorder="1" applyProtection="1"/>
    <xf numFmtId="2" fontId="5" fillId="0" borderId="6" xfId="0" applyNumberFormat="1" applyFont="1" applyBorder="1"/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="80" zoomScaleNormal="80" workbookViewId="0">
      <selection activeCell="A7" sqref="A7"/>
    </sheetView>
  </sheetViews>
  <sheetFormatPr defaultRowHeight="15" x14ac:dyDescent="0.25"/>
  <cols>
    <col min="1" max="1" width="69.28515625" customWidth="1"/>
    <col min="2" max="2" width="36.42578125" customWidth="1"/>
    <col min="3" max="5" width="22.28515625" customWidth="1"/>
    <col min="6" max="6" width="12.7109375" customWidth="1"/>
    <col min="7" max="7" width="0.140625" hidden="1" customWidth="1"/>
  </cols>
  <sheetData>
    <row r="1" spans="1:7" ht="136.5" customHeight="1" x14ac:dyDescent="0.25">
      <c r="A1" s="2"/>
      <c r="B1" s="42"/>
      <c r="C1" s="49" t="s">
        <v>56</v>
      </c>
      <c r="D1" s="49"/>
      <c r="E1" s="49"/>
      <c r="F1" s="49"/>
      <c r="G1" s="49"/>
    </row>
    <row r="2" spans="1:7" ht="43.5" customHeight="1" x14ac:dyDescent="0.25">
      <c r="A2" s="12"/>
      <c r="B2" s="12"/>
      <c r="C2" s="12"/>
      <c r="D2" s="12"/>
      <c r="E2" s="44"/>
    </row>
    <row r="3" spans="1:7" ht="65.45" customHeight="1" x14ac:dyDescent="0.25">
      <c r="A3" s="48" t="s">
        <v>57</v>
      </c>
      <c r="B3" s="48"/>
      <c r="C3" s="48"/>
      <c r="D3" s="48"/>
      <c r="E3" s="48"/>
      <c r="F3" s="48"/>
      <c r="G3" s="48"/>
    </row>
    <row r="4" spans="1:7" ht="21" customHeight="1" thickBot="1" x14ac:dyDescent="0.3">
      <c r="C4" s="3" t="s">
        <v>6</v>
      </c>
      <c r="D4" s="3"/>
      <c r="E4" s="3"/>
    </row>
    <row r="5" spans="1:7" ht="54" customHeight="1" thickBot="1" x14ac:dyDescent="0.3">
      <c r="A5" s="1" t="s">
        <v>0</v>
      </c>
      <c r="B5" s="1" t="s">
        <v>10</v>
      </c>
      <c r="C5" s="23" t="s">
        <v>47</v>
      </c>
      <c r="D5" s="23" t="s">
        <v>48</v>
      </c>
      <c r="E5" s="45" t="s">
        <v>55</v>
      </c>
      <c r="F5" s="43" t="s">
        <v>44</v>
      </c>
      <c r="G5" s="37" t="s">
        <v>44</v>
      </c>
    </row>
    <row r="6" spans="1:7" ht="23.25" customHeight="1" x14ac:dyDescent="0.3">
      <c r="A6" s="11" t="s">
        <v>1</v>
      </c>
      <c r="B6" s="7"/>
      <c r="C6" s="24">
        <f>C7+C22</f>
        <v>13682829.1</v>
      </c>
      <c r="D6" s="24">
        <f>D7+D22</f>
        <v>15836229.100000001</v>
      </c>
      <c r="E6" s="24">
        <f>E7+E22</f>
        <v>15749973.609999999</v>
      </c>
      <c r="F6" s="38">
        <f>E6*100/D6</f>
        <v>99.455328099541063</v>
      </c>
      <c r="G6" s="39">
        <f>F6*100/D6</f>
        <v>6.2802405466299454E-4</v>
      </c>
    </row>
    <row r="7" spans="1:7" ht="22.15" customHeight="1" x14ac:dyDescent="0.3">
      <c r="A7" s="4" t="s">
        <v>9</v>
      </c>
      <c r="B7" s="10" t="s">
        <v>11</v>
      </c>
      <c r="C7" s="25">
        <f>C8+C19</f>
        <v>8661595</v>
      </c>
      <c r="D7" s="25">
        <f>D8+D19</f>
        <v>9514995</v>
      </c>
      <c r="E7" s="25">
        <f>E8+E19</f>
        <v>10397037.93</v>
      </c>
      <c r="F7" s="38">
        <f t="shared" ref="F7:F32" si="0">E7*100/D7</f>
        <v>109.27003040989511</v>
      </c>
      <c r="G7" s="39">
        <f t="shared" ref="G7:G29" si="1">F7*100/D7</f>
        <v>1.1483981905391976E-3</v>
      </c>
    </row>
    <row r="8" spans="1:7" ht="22.9" customHeight="1" x14ac:dyDescent="0.3">
      <c r="A8" s="4" t="s">
        <v>8</v>
      </c>
      <c r="B8" s="8"/>
      <c r="C8" s="26">
        <f>C9+C11+C14</f>
        <v>8533567</v>
      </c>
      <c r="D8" s="26">
        <f>D9+D11+D14</f>
        <v>9300193</v>
      </c>
      <c r="E8" s="26">
        <f>E9+E11+E14</f>
        <v>10232806.93</v>
      </c>
      <c r="F8" s="38">
        <f t="shared" si="0"/>
        <v>110.02789866833946</v>
      </c>
      <c r="G8" s="39">
        <f t="shared" si="1"/>
        <v>1.1830711326994983E-3</v>
      </c>
    </row>
    <row r="9" spans="1:7" ht="19.149999999999999" customHeight="1" x14ac:dyDescent="0.3">
      <c r="A9" s="4" t="s">
        <v>5</v>
      </c>
      <c r="B9" s="10" t="s">
        <v>12</v>
      </c>
      <c r="C9" s="26">
        <f>C10</f>
        <v>438867</v>
      </c>
      <c r="D9" s="26">
        <f>D10</f>
        <v>438867</v>
      </c>
      <c r="E9" s="26">
        <f>E10</f>
        <v>389498.47</v>
      </c>
      <c r="F9" s="38">
        <f t="shared" si="0"/>
        <v>88.750913146807576</v>
      </c>
      <c r="G9" s="39">
        <f t="shared" si="1"/>
        <v>2.0222735623049257E-2</v>
      </c>
    </row>
    <row r="10" spans="1:7" ht="21" customHeight="1" x14ac:dyDescent="0.3">
      <c r="A10" s="5" t="s">
        <v>4</v>
      </c>
      <c r="B10" s="8" t="s">
        <v>13</v>
      </c>
      <c r="C10" s="27">
        <v>438867</v>
      </c>
      <c r="D10" s="27">
        <v>438867</v>
      </c>
      <c r="E10" s="40">
        <v>389498.47</v>
      </c>
      <c r="F10" s="38">
        <f t="shared" si="0"/>
        <v>88.750913146807576</v>
      </c>
      <c r="G10" s="39">
        <f t="shared" si="1"/>
        <v>2.0222735623049257E-2</v>
      </c>
    </row>
    <row r="11" spans="1:7" ht="19.899999999999999" customHeight="1" x14ac:dyDescent="0.3">
      <c r="A11" s="4" t="s">
        <v>16</v>
      </c>
      <c r="B11" s="10" t="s">
        <v>19</v>
      </c>
      <c r="C11" s="26">
        <f>C12+C13</f>
        <v>2069700</v>
      </c>
      <c r="D11" s="26">
        <f>D12+D13</f>
        <v>2113700</v>
      </c>
      <c r="E11" s="26">
        <f>E12+E13</f>
        <v>1009483.65</v>
      </c>
      <c r="F11" s="38">
        <f t="shared" si="0"/>
        <v>47.759078866442728</v>
      </c>
      <c r="G11" s="39">
        <f t="shared" si="1"/>
        <v>2.2595012947174494E-3</v>
      </c>
    </row>
    <row r="12" spans="1:7" ht="37.5" x14ac:dyDescent="0.3">
      <c r="A12" s="5" t="s">
        <v>17</v>
      </c>
      <c r="B12" s="8" t="s">
        <v>20</v>
      </c>
      <c r="C12" s="28">
        <v>2049700</v>
      </c>
      <c r="D12" s="28">
        <v>2049700</v>
      </c>
      <c r="E12" s="41">
        <v>946129.72</v>
      </c>
      <c r="F12" s="38">
        <f t="shared" si="0"/>
        <v>46.159424305995998</v>
      </c>
      <c r="G12" s="39">
        <f t="shared" si="1"/>
        <v>2.2520087967017612E-3</v>
      </c>
    </row>
    <row r="13" spans="1:7" ht="18.600000000000001" customHeight="1" x14ac:dyDescent="0.3">
      <c r="A13" s="5" t="s">
        <v>18</v>
      </c>
      <c r="B13" s="8" t="s">
        <v>21</v>
      </c>
      <c r="C13" s="28">
        <v>20000</v>
      </c>
      <c r="D13" s="28">
        <v>64000</v>
      </c>
      <c r="E13" s="41">
        <v>63353.93</v>
      </c>
      <c r="F13" s="38">
        <f t="shared" si="0"/>
        <v>98.990515625</v>
      </c>
      <c r="G13" s="39">
        <f t="shared" si="1"/>
        <v>0.15467268066406251</v>
      </c>
    </row>
    <row r="14" spans="1:7" ht="21" customHeight="1" x14ac:dyDescent="0.3">
      <c r="A14" s="4" t="s">
        <v>22</v>
      </c>
      <c r="B14" s="10" t="s">
        <v>25</v>
      </c>
      <c r="C14" s="26">
        <f>C15+C16</f>
        <v>6025000</v>
      </c>
      <c r="D14" s="26">
        <f>D15+D16</f>
        <v>6747626</v>
      </c>
      <c r="E14" s="26">
        <f>E15+E16</f>
        <v>8833824.8100000005</v>
      </c>
      <c r="F14" s="38">
        <f t="shared" si="0"/>
        <v>130.91752284433073</v>
      </c>
      <c r="G14" s="39">
        <f t="shared" si="1"/>
        <v>1.9402012329125938E-3</v>
      </c>
    </row>
    <row r="15" spans="1:7" ht="23.25" customHeight="1" x14ac:dyDescent="0.3">
      <c r="A15" s="5" t="s">
        <v>24</v>
      </c>
      <c r="B15" s="8" t="s">
        <v>26</v>
      </c>
      <c r="C15" s="28">
        <v>475000</v>
      </c>
      <c r="D15" s="28">
        <v>475000</v>
      </c>
      <c r="E15" s="41">
        <v>120299.07</v>
      </c>
      <c r="F15" s="38">
        <f t="shared" si="0"/>
        <v>25.32612</v>
      </c>
      <c r="G15" s="39">
        <f t="shared" si="1"/>
        <v>5.3318147368421054E-3</v>
      </c>
    </row>
    <row r="16" spans="1:7" ht="22.5" customHeight="1" x14ac:dyDescent="0.3">
      <c r="A16" s="13" t="s">
        <v>29</v>
      </c>
      <c r="B16" s="14" t="s">
        <v>23</v>
      </c>
      <c r="C16" s="29">
        <f>C17+C18</f>
        <v>5550000</v>
      </c>
      <c r="D16" s="29">
        <f>D17+D18</f>
        <v>6272626</v>
      </c>
      <c r="E16" s="29">
        <f>E17+E18</f>
        <v>8713525.7400000002</v>
      </c>
      <c r="F16" s="38">
        <f t="shared" si="0"/>
        <v>138.91352266180067</v>
      </c>
      <c r="G16" s="39">
        <f t="shared" si="1"/>
        <v>2.2145991592962926E-3</v>
      </c>
    </row>
    <row r="17" spans="1:7" ht="22.5" customHeight="1" x14ac:dyDescent="0.3">
      <c r="A17" s="13" t="s">
        <v>27</v>
      </c>
      <c r="B17" s="14" t="s">
        <v>30</v>
      </c>
      <c r="C17" s="30">
        <v>2780000</v>
      </c>
      <c r="D17" s="30">
        <v>3502626</v>
      </c>
      <c r="E17" s="46">
        <v>5807739.79</v>
      </c>
      <c r="F17" s="38">
        <f t="shared" si="0"/>
        <v>165.8110169341517</v>
      </c>
      <c r="G17" s="39">
        <f t="shared" si="1"/>
        <v>4.7339058447619506E-3</v>
      </c>
    </row>
    <row r="18" spans="1:7" ht="22.5" customHeight="1" x14ac:dyDescent="0.3">
      <c r="A18" s="13" t="s">
        <v>28</v>
      </c>
      <c r="B18" s="14" t="s">
        <v>31</v>
      </c>
      <c r="C18" s="30">
        <v>2770000</v>
      </c>
      <c r="D18" s="30">
        <v>2770000</v>
      </c>
      <c r="E18" s="46">
        <v>2905785.95</v>
      </c>
      <c r="F18" s="38">
        <f t="shared" si="0"/>
        <v>104.90201985559567</v>
      </c>
      <c r="G18" s="39">
        <f t="shared" si="1"/>
        <v>3.7870765290828759E-3</v>
      </c>
    </row>
    <row r="19" spans="1:7" ht="20.45" customHeight="1" x14ac:dyDescent="0.3">
      <c r="A19" s="4" t="s">
        <v>7</v>
      </c>
      <c r="B19" s="8"/>
      <c r="C19" s="26">
        <f>C20</f>
        <v>128028</v>
      </c>
      <c r="D19" s="26">
        <f>D20+D21</f>
        <v>214802</v>
      </c>
      <c r="E19" s="26">
        <f>E20+E21</f>
        <v>164231</v>
      </c>
      <c r="F19" s="38">
        <f t="shared" si="0"/>
        <v>76.456923119896459</v>
      </c>
      <c r="G19" s="39">
        <f t="shared" si="1"/>
        <v>3.5594139309641649E-2</v>
      </c>
    </row>
    <row r="20" spans="1:7" ht="38.450000000000003" customHeight="1" x14ac:dyDescent="0.3">
      <c r="A20" s="5" t="s">
        <v>2</v>
      </c>
      <c r="B20" s="8" t="s">
        <v>14</v>
      </c>
      <c r="C20" s="28">
        <v>128028</v>
      </c>
      <c r="D20" s="28">
        <v>128028</v>
      </c>
      <c r="E20" s="41">
        <v>78597</v>
      </c>
      <c r="F20" s="38">
        <f t="shared" si="0"/>
        <v>61.390477083138066</v>
      </c>
      <c r="G20" s="39">
        <f t="shared" si="1"/>
        <v>4.7950820979112435E-2</v>
      </c>
    </row>
    <row r="21" spans="1:7" ht="38.450000000000003" customHeight="1" x14ac:dyDescent="0.3">
      <c r="A21" s="21" t="s">
        <v>46</v>
      </c>
      <c r="B21" s="22" t="s">
        <v>45</v>
      </c>
      <c r="C21" s="31"/>
      <c r="D21" s="31">
        <v>86774</v>
      </c>
      <c r="E21" s="41">
        <v>85634</v>
      </c>
      <c r="F21" s="38">
        <f t="shared" si="0"/>
        <v>98.686242422845552</v>
      </c>
      <c r="G21" s="39">
        <f t="shared" si="1"/>
        <v>0.11372789363501228</v>
      </c>
    </row>
    <row r="22" spans="1:7" ht="30.6" customHeight="1" thickBot="1" x14ac:dyDescent="0.35">
      <c r="A22" s="6" t="s">
        <v>3</v>
      </c>
      <c r="B22" s="9" t="s">
        <v>15</v>
      </c>
      <c r="C22" s="32">
        <f>C23</f>
        <v>5021234.0999999996</v>
      </c>
      <c r="D22" s="32">
        <f>D23</f>
        <v>6321234.1000000006</v>
      </c>
      <c r="E22" s="32">
        <f>E23</f>
        <v>5352935.6800000006</v>
      </c>
      <c r="F22" s="38">
        <f t="shared" si="0"/>
        <v>84.681813635093818</v>
      </c>
      <c r="G22" s="39">
        <f t="shared" si="1"/>
        <v>1.3396405242307641E-3</v>
      </c>
    </row>
    <row r="23" spans="1:7" ht="37.5" x14ac:dyDescent="0.3">
      <c r="A23" s="15" t="s">
        <v>32</v>
      </c>
      <c r="B23" s="17" t="s">
        <v>40</v>
      </c>
      <c r="C23" s="33">
        <f>C24+C25+C26+C27+C30+C31+C32</f>
        <v>5021234.0999999996</v>
      </c>
      <c r="D23" s="33">
        <f>D24+D25+D26+D27+D30+D31+D32</f>
        <v>6321234.1000000006</v>
      </c>
      <c r="E23" s="33">
        <f>E24+E25+E26+E27+E30+E31+E32</f>
        <v>5352935.6800000006</v>
      </c>
      <c r="F23" s="38">
        <f t="shared" si="0"/>
        <v>84.681813635093818</v>
      </c>
      <c r="G23" s="39">
        <f t="shared" si="1"/>
        <v>1.3396405242307641E-3</v>
      </c>
    </row>
    <row r="24" spans="1:7" ht="37.5" x14ac:dyDescent="0.3">
      <c r="A24" s="16" t="s">
        <v>33</v>
      </c>
      <c r="B24" s="18" t="s">
        <v>49</v>
      </c>
      <c r="C24" s="34">
        <v>2380395</v>
      </c>
      <c r="D24" s="34">
        <v>2380395</v>
      </c>
      <c r="E24" s="19">
        <v>1983662.5</v>
      </c>
      <c r="F24" s="38">
        <f t="shared" si="0"/>
        <v>83.333333333333329</v>
      </c>
      <c r="G24" s="39">
        <f t="shared" si="1"/>
        <v>3.5008195418547478E-3</v>
      </c>
    </row>
    <row r="25" spans="1:7" ht="37.5" x14ac:dyDescent="0.3">
      <c r="A25" s="16" t="s">
        <v>34</v>
      </c>
      <c r="B25" s="18" t="s">
        <v>50</v>
      </c>
      <c r="C25" s="34">
        <v>1659910.89</v>
      </c>
      <c r="D25" s="34">
        <v>2959910.89</v>
      </c>
      <c r="E25" s="19">
        <v>2844410.89</v>
      </c>
      <c r="F25" s="38">
        <f t="shared" si="0"/>
        <v>96.097855499967423</v>
      </c>
      <c r="G25" s="39">
        <f t="shared" si="1"/>
        <v>3.246646911724002E-3</v>
      </c>
    </row>
    <row r="26" spans="1:7" ht="37.5" x14ac:dyDescent="0.3">
      <c r="A26" s="16" t="s">
        <v>35</v>
      </c>
      <c r="B26" s="18" t="s">
        <v>51</v>
      </c>
      <c r="C26" s="34">
        <v>152356</v>
      </c>
      <c r="D26" s="34">
        <v>152356</v>
      </c>
      <c r="E26" s="19">
        <v>42671.69</v>
      </c>
      <c r="F26" s="38">
        <f t="shared" si="0"/>
        <v>28.007882853317231</v>
      </c>
      <c r="G26" s="39">
        <f t="shared" si="1"/>
        <v>1.8383183368766071E-2</v>
      </c>
    </row>
    <row r="27" spans="1:7" ht="19.5" x14ac:dyDescent="0.3">
      <c r="A27" s="16" t="s">
        <v>36</v>
      </c>
      <c r="B27" s="18" t="s">
        <v>52</v>
      </c>
      <c r="C27" s="35">
        <f>C28+C29</f>
        <v>828572.21</v>
      </c>
      <c r="D27" s="35">
        <f>D28+D29</f>
        <v>828572.21</v>
      </c>
      <c r="E27" s="35">
        <f>E28+E29</f>
        <v>488373</v>
      </c>
      <c r="F27" s="38">
        <f t="shared" si="0"/>
        <v>58.941513377572733</v>
      </c>
      <c r="G27" s="39">
        <f t="shared" si="1"/>
        <v>7.1136242159959406E-3</v>
      </c>
    </row>
    <row r="28" spans="1:7" ht="19.5" x14ac:dyDescent="0.3">
      <c r="A28" s="16" t="s">
        <v>42</v>
      </c>
      <c r="B28" s="18"/>
      <c r="C28" s="35">
        <v>687956.21</v>
      </c>
      <c r="D28" s="35">
        <v>687956.21</v>
      </c>
      <c r="E28" s="47">
        <v>382911</v>
      </c>
      <c r="F28" s="38">
        <f t="shared" si="0"/>
        <v>55.659211216365065</v>
      </c>
      <c r="G28" s="39">
        <f t="shared" si="1"/>
        <v>8.0905165775544165E-3</v>
      </c>
    </row>
    <row r="29" spans="1:7" ht="19.5" x14ac:dyDescent="0.3">
      <c r="A29" s="16" t="s">
        <v>43</v>
      </c>
      <c r="B29" s="18"/>
      <c r="C29" s="35">
        <v>140616</v>
      </c>
      <c r="D29" s="35">
        <v>140616</v>
      </c>
      <c r="E29" s="47">
        <v>105462</v>
      </c>
      <c r="F29" s="38">
        <f t="shared" si="0"/>
        <v>75</v>
      </c>
      <c r="G29" s="39">
        <f t="shared" si="1"/>
        <v>5.3336746885133984E-2</v>
      </c>
    </row>
    <row r="30" spans="1:7" ht="37.5" x14ac:dyDescent="0.3">
      <c r="A30" s="16" t="s">
        <v>37</v>
      </c>
      <c r="B30" s="18" t="s">
        <v>53</v>
      </c>
      <c r="C30" s="36"/>
      <c r="D30" s="36"/>
      <c r="E30" s="20">
        <v>0.6</v>
      </c>
      <c r="F30" s="38" t="e">
        <f t="shared" si="0"/>
        <v>#DIV/0!</v>
      </c>
      <c r="G30" s="39"/>
    </row>
    <row r="31" spans="1:7" ht="19.5" x14ac:dyDescent="0.3">
      <c r="A31" s="16" t="s">
        <v>38</v>
      </c>
      <c r="B31" s="18" t="s">
        <v>54</v>
      </c>
      <c r="C31" s="36"/>
      <c r="D31" s="36"/>
      <c r="E31" s="20">
        <v>-6183</v>
      </c>
      <c r="F31" s="38" t="e">
        <f t="shared" si="0"/>
        <v>#DIV/0!</v>
      </c>
      <c r="G31" s="39"/>
    </row>
    <row r="32" spans="1:7" ht="19.5" x14ac:dyDescent="0.3">
      <c r="A32" s="16" t="s">
        <v>39</v>
      </c>
      <c r="B32" s="18" t="s">
        <v>41</v>
      </c>
      <c r="C32" s="36"/>
      <c r="D32" s="36"/>
      <c r="E32" s="20"/>
      <c r="F32" s="38" t="e">
        <f t="shared" si="0"/>
        <v>#DIV/0!</v>
      </c>
      <c r="G32" s="39"/>
    </row>
  </sheetData>
  <mergeCells count="2">
    <mergeCell ref="A3:G3"/>
    <mergeCell ref="C1:G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2" firstPageNumber="4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2023-10-09T10:37:46Z</cp:lastPrinted>
  <dcterms:created xsi:type="dcterms:W3CDTF">2017-10-23T09:06:05Z</dcterms:created>
  <dcterms:modified xsi:type="dcterms:W3CDTF">2023-10-09T10:37:48Z</dcterms:modified>
</cp:coreProperties>
</file>