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G10" i="1"/>
  <c r="G11"/>
  <c r="G12"/>
  <c r="G13"/>
  <c r="G14"/>
  <c r="G15"/>
  <c r="G17"/>
  <c r="G18"/>
  <c r="G19"/>
  <c r="G20"/>
  <c r="G21"/>
  <c r="G22"/>
  <c r="G24"/>
  <c r="G25"/>
  <c r="G27"/>
  <c r="G28"/>
  <c r="G29"/>
  <c r="G30"/>
  <c r="G32"/>
  <c r="G33"/>
  <c r="G34"/>
  <c r="G35"/>
  <c r="G38"/>
  <c r="G39"/>
  <c r="G40"/>
  <c r="G41"/>
  <c r="G42"/>
  <c r="G43"/>
  <c r="G44"/>
  <c r="G45"/>
  <c r="G47"/>
  <c r="G48"/>
  <c r="G49"/>
  <c r="G50"/>
  <c r="G51"/>
  <c r="G52"/>
  <c r="G53"/>
  <c r="G54"/>
  <c r="G55"/>
  <c r="G56"/>
  <c r="F46"/>
  <c r="G46" s="1"/>
  <c r="F39"/>
  <c r="F37"/>
  <c r="F36" s="1"/>
  <c r="G36" s="1"/>
  <c r="F34"/>
  <c r="F32"/>
  <c r="F31"/>
  <c r="G31" s="1"/>
  <c r="F26"/>
  <c r="G26" s="1"/>
  <c r="F16"/>
  <c r="G16" s="1"/>
  <c r="F9"/>
  <c r="E46"/>
  <c r="D51"/>
  <c r="D50"/>
  <c r="D32"/>
  <c r="D33"/>
  <c r="D34"/>
  <c r="D35"/>
  <c r="E34"/>
  <c r="E31" s="1"/>
  <c r="E32"/>
  <c r="C32"/>
  <c r="C31" s="1"/>
  <c r="C34"/>
  <c r="E26"/>
  <c r="E23" s="1"/>
  <c r="D25"/>
  <c r="D27"/>
  <c r="D28"/>
  <c r="D29"/>
  <c r="D30"/>
  <c r="E16"/>
  <c r="D18"/>
  <c r="D19"/>
  <c r="D20"/>
  <c r="D21"/>
  <c r="D22"/>
  <c r="E9"/>
  <c r="D11"/>
  <c r="D12"/>
  <c r="D13"/>
  <c r="D14"/>
  <c r="D15"/>
  <c r="D53"/>
  <c r="D52"/>
  <c r="D49"/>
  <c r="D40"/>
  <c r="D41"/>
  <c r="D42"/>
  <c r="D43"/>
  <c r="D44"/>
  <c r="E39"/>
  <c r="E37" s="1"/>
  <c r="E36" s="1"/>
  <c r="C39"/>
  <c r="C16"/>
  <c r="D10"/>
  <c r="D17"/>
  <c r="D24"/>
  <c r="D38"/>
  <c r="D45"/>
  <c r="D47"/>
  <c r="D48"/>
  <c r="D54"/>
  <c r="D55"/>
  <c r="D56"/>
  <c r="C46"/>
  <c r="C26"/>
  <c r="C23" s="1"/>
  <c r="C9"/>
  <c r="D9" s="1"/>
  <c r="G37" l="1"/>
  <c r="F23"/>
  <c r="G23" s="1"/>
  <c r="G9"/>
  <c r="D46"/>
  <c r="D26"/>
  <c r="D31"/>
  <c r="D23"/>
  <c r="D39"/>
  <c r="C37"/>
  <c r="C36" s="1"/>
  <c r="D36" s="1"/>
  <c r="E8"/>
  <c r="E7" s="1"/>
  <c r="E6" s="1"/>
  <c r="D16"/>
  <c r="C8"/>
  <c r="C7" s="1"/>
  <c r="F8" l="1"/>
  <c r="F7" s="1"/>
  <c r="G8"/>
  <c r="D37"/>
  <c r="C6"/>
  <c r="D6" s="1"/>
  <c r="D7"/>
  <c r="D8"/>
  <c r="F6" l="1"/>
  <c r="G6" s="1"/>
  <c r="G7"/>
</calcChain>
</file>

<file path=xl/sharedStrings.xml><?xml version="1.0" encoding="utf-8"?>
<sst xmlns="http://schemas.openxmlformats.org/spreadsheetml/2006/main" count="109" uniqueCount="107">
  <si>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</si>
  <si>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</si>
  <si>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</si>
  <si>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</si>
  <si>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</si>
  <si>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</si>
  <si>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</si>
  <si>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</si>
  <si>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</si>
  <si>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</si>
  <si>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</si>
  <si>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</si>
  <si>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000 1 11 00000 00 0000 000</t>
  </si>
  <si>
    <t>000 2 00 00000 00 0000 000</t>
  </si>
  <si>
    <t>Налоги на совокупный доход всего, в том числе</t>
  </si>
  <si>
    <t>000 1 05 00000 00 0000 000</t>
  </si>
  <si>
    <t>Налоги на имущество, в том числе</t>
  </si>
  <si>
    <t>000 1 06 06000 00 0000 110</t>
  </si>
  <si>
    <t>000 1 06 00000 00 0000 110</t>
  </si>
  <si>
    <t>Земельный налог, в том числе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</si>
  <si>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</si>
  <si>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</si>
  <si>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</si>
  <si>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</si>
  <si>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</si>
  <si>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</si>
  <si>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</si>
  <si>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</si>
  <si>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000 2 07 05000 00 0000 180</t>
  </si>
  <si>
    <t>В т.ч.       Полномочия</t>
  </si>
  <si>
    <t xml:space="preserve">                Стимулирование глав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</si>
  <si>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2020 ГОД </t>
  </si>
  <si>
    <t>Утверждено на 2020 год</t>
  </si>
  <si>
    <t>Поправки (+,_)</t>
  </si>
  <si>
    <t>уточненный план на 2020 г.</t>
  </si>
  <si>
    <t>Субсидии бюджетам сельских поселений на реализацию программ формирования современной городской среды</t>
  </si>
  <si>
    <t>Субсидии бюджетам сельских поселений на обеспечение комплексного развития сельских территорий</t>
  </si>
  <si>
    <t>Субсидии бюджетам сельских поселений на выполнение кадастровых работ по внесению изменений в документы территориального планирования и градостроительного зонирования</t>
  </si>
  <si>
    <t>Субсидии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</si>
  <si>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Прочие субсидии бюджетам сельских поселений на обеспечение финансовой устойчивости муниципальных образований Калужской области</t>
  </si>
  <si>
    <t xml:space="preserve">                Обеспечение расходных обязательств муниципальных образований Калужской области</t>
  </si>
  <si>
    <t>Субсидии от других бюджетов бюджетной системы Российской Федерации, в том числе:</t>
  </si>
  <si>
    <t>Прочие безвозмездные поступления от негосударственных организаций в бюджеты сельских поселений на реализацию проектов по обеспечению комплексного развития сельских территорий</t>
  </si>
  <si>
    <t>Прочие безвозмездные поступления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</si>
  <si>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</si>
  <si>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</si>
  <si>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000 1 01 02010 01 1000 110</t>
  </si>
  <si>
    <t>000 1 01 02010 01 2100 110</t>
  </si>
  <si>
    <t>000 1 01 02010 01 3000 110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</si>
  <si>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(штрафы по соответствующему платежу)</t>
  </si>
  <si>
    <t>000 1 01 02030 01 1000 110</t>
  </si>
  <si>
    <t>000 1 01 02030 01 2100 110</t>
  </si>
  <si>
    <t>000 1 01 02030 01 3000 110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</si>
  <si>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</si>
  <si>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</si>
  <si>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(штрафы по соответствующему платежу)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</si>
  <si>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</si>
  <si>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</si>
  <si>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</si>
  <si>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</si>
  <si>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Единый сельскохозяйственный налог (пени по соответствующему платежу)</t>
  </si>
  <si>
    <t>Единый сельскохозяйственный налог (штрафы по соответствующему платежу)</t>
  </si>
  <si>
    <t>000 1 05 01011 01 1000 110</t>
  </si>
  <si>
    <t>000 1 05 01011 01 2100 110</t>
  </si>
  <si>
    <t>000 1 05 01021 01 1000 110</t>
  </si>
  <si>
    <t>000 1 05 01021 01 2100 110</t>
  </si>
  <si>
    <t>000 1 05 03010 01 2100 110</t>
  </si>
  <si>
    <t>000 1 05 03010 01 3000 110</t>
  </si>
  <si>
    <t>000 1 06 01030 10 1000 110</t>
  </si>
  <si>
    <t>000 1 06 01030 10 2100 110</t>
  </si>
  <si>
    <t>000 1 06 06033 10 1000 110</t>
  </si>
  <si>
    <t>000 1 06 06043 10 1000 110</t>
  </si>
  <si>
    <t>000 1 06 06033 10 2100 110</t>
  </si>
  <si>
    <t>000 1 06 06043 10 2100 110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</si>
  <si>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</si>
  <si>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</si>
  <si>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</si>
  <si>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Налог на имущество физических лиц, взимаемый по ставкам, применяемым  к объектам налогооблажения, расположенным в границах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</si>
  <si>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</si>
  <si>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физических, обладающих земельным участком, расположенным в границах сельских поселений (пени по соответствующему платежу)</t>
  </si>
  <si>
    <t>000 1 11 05035 10 0000 120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</si>
  <si>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</si>
  <si>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</si>
  <si>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Штрафы, санкции, возмещение ущерба</t>
  </si>
  <si>
    <t>Доходы от использования имущества,  находящегося в  муниципальной собственности</t>
  </si>
  <si>
    <t>000 1 16 00000 00 0000 000</t>
  </si>
  <si>
    <t xml:space="preserve">                Межбюджетные трансферты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районов Калужской области</t>
  </si>
  <si>
    <t xml:space="preserve">                Прочие межбюджетные трансферты на стимулирование муниципальных образований</t>
  </si>
  <si>
    <t>000 2 02 10000 00 0000 150</t>
  </si>
  <si>
    <t>000 2 02 20000 00 0000 150</t>
  </si>
  <si>
    <t>000 2 02 25555 00 0000 150</t>
  </si>
  <si>
    <t>000 2 02 25576 00 0000 150</t>
  </si>
  <si>
    <t>000 2 02 29999 00 0000 150</t>
  </si>
  <si>
    <t>000 2 02 30000 00 0000 150</t>
  </si>
  <si>
    <t>000 2 02 40000 00 0000 150</t>
  </si>
  <si>
    <t>000 2 02 40014 00 0000 150</t>
  </si>
  <si>
    <t>000 2 04 05099 00 0000 150</t>
  </si>
  <si>
    <t>000 2 07 05030 00 0000 150</t>
  </si>
  <si>
    <t>000 2 18 05030 00 0000 150</t>
  </si>
  <si>
    <t>000 2 19 05000 00 0000 150</t>
  </si>
  <si>
    <t>000 2 02 49999 10 0720 150</t>
  </si>
  <si>
    <t>000 2 02 49999 10 0444 150</t>
  </si>
  <si>
    <t>000 2 02 49999 10 0440 150</t>
  </si>
  <si>
    <t>000 2 02 49999 10 0445 150</t>
  </si>
  <si>
    <t>Исполнено за 2020 год</t>
  </si>
  <si>
    <t>% исполнения</t>
  </si>
  <si>
    <t>Приложение   № 1                                                                    к решению Сельской Думы сельского поселения "Село Головтеево" №16 от 29,03,2021 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</si>
</sst>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0" borderId="5" xfId="0" applyFont="1" applyBorder="1" applyAlignment="1">
      <alignment horizontal="right" wrapText="1"/>
    </xf>
    <xf numFmtId="49" fontId="9" fillId="0" borderId="6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9" fillId="2" borderId="6" xfId="0" applyNumberFormat="1" applyFont="1" applyFill="1" applyBorder="1" applyAlignment="1" applyProtection="1">
      <alignment horizontal="left" wrapText="1"/>
    </xf>
    <xf numFmtId="49" fontId="9" fillId="2" borderId="6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Protection="1"/>
    <xf numFmtId="49" fontId="10" fillId="0" borderId="6" xfId="0" applyNumberFormat="1" applyFont="1" applyBorder="1" applyAlignment="1" applyProtection="1">
      <alignment horizontal="left" wrapText="1"/>
    </xf>
    <xf numFmtId="49" fontId="9" fillId="0" borderId="6" xfId="0" applyNumberFormat="1" applyFont="1" applyBorder="1" applyAlignment="1" applyProtection="1">
      <alignment horizontal="left" wrapText="1"/>
    </xf>
    <xf numFmtId="49" fontId="10" fillId="0" borderId="6" xfId="0" applyNumberFormat="1" applyFont="1" applyBorder="1" applyAlignment="1" applyProtection="1">
      <alignment horizontal="center"/>
    </xf>
    <xf numFmtId="49" fontId="9" fillId="0" borderId="6" xfId="0" applyNumberFormat="1" applyFont="1" applyBorder="1" applyAlignment="1" applyProtection="1">
      <alignment horizontal="center"/>
    </xf>
    <xf numFmtId="4" fontId="9" fillId="0" borderId="6" xfId="0" applyNumberFormat="1" applyFont="1" applyBorder="1" applyProtection="1"/>
    <xf numFmtId="2" fontId="6" fillId="0" borderId="6" xfId="0" applyNumberFormat="1" applyFont="1" applyBorder="1" applyAlignment="1"/>
    <xf numFmtId="0" fontId="0" fillId="0" borderId="6" xfId="0" applyBorder="1"/>
    <xf numFmtId="2" fontId="6" fillId="0" borderId="6" xfId="0" applyNumberFormat="1" applyFont="1" applyBorder="1"/>
    <xf numFmtId="164" fontId="5" fillId="0" borderId="8" xfId="1" applyNumberFormat="1" applyFont="1" applyFill="1" applyBorder="1" applyAlignment="1">
      <alignment horizontal="right" wrapText="1"/>
    </xf>
    <xf numFmtId="164" fontId="5" fillId="0" borderId="8" xfId="1" applyNumberFormat="1" applyFont="1" applyBorder="1" applyAlignment="1">
      <alignment horizontal="right" wrapText="1"/>
    </xf>
    <xf numFmtId="164" fontId="6" fillId="0" borderId="8" xfId="1" applyNumberFormat="1" applyFont="1" applyFill="1" applyBorder="1" applyAlignment="1">
      <alignment horizontal="right" wrapText="1"/>
    </xf>
    <xf numFmtId="164" fontId="6" fillId="0" borderId="8" xfId="1" applyNumberFormat="1" applyFont="1" applyBorder="1" applyAlignment="1">
      <alignment horizontal="right" wrapText="1"/>
    </xf>
    <xf numFmtId="164" fontId="6" fillId="2" borderId="8" xfId="1" applyNumberFormat="1" applyFont="1" applyFill="1" applyBorder="1" applyAlignment="1">
      <alignment horizontal="right" wrapText="1"/>
    </xf>
    <xf numFmtId="4" fontId="9" fillId="2" borderId="8" xfId="0" applyNumberFormat="1" applyFont="1" applyFill="1" applyBorder="1" applyProtection="1"/>
    <xf numFmtId="164" fontId="5" fillId="0" borderId="9" xfId="1" applyNumberFormat="1" applyFont="1" applyBorder="1" applyAlignment="1">
      <alignment horizontal="right" wrapText="1"/>
    </xf>
    <xf numFmtId="2" fontId="6" fillId="0" borderId="8" xfId="0" applyNumberFormat="1" applyFont="1" applyBorder="1" applyAlignment="1"/>
    <xf numFmtId="4" fontId="9" fillId="0" borderId="8" xfId="0" applyNumberFormat="1" applyFont="1" applyBorder="1" applyProtection="1"/>
    <xf numFmtId="2" fontId="6" fillId="0" borderId="8" xfId="0" applyNumberFormat="1" applyFont="1" applyBorder="1"/>
    <xf numFmtId="0" fontId="0" fillId="0" borderId="8" xfId="0" applyBorder="1"/>
    <xf numFmtId="43" fontId="4" fillId="0" borderId="6" xfId="0" applyNumberFormat="1" applyFont="1" applyBorder="1" applyAlignment="1">
      <alignment vertical="center" wrapText="1"/>
    </xf>
    <xf numFmtId="164" fontId="5" fillId="0" borderId="6" xfId="1" applyNumberFormat="1" applyFont="1" applyFill="1" applyBorder="1" applyAlignment="1">
      <alignment horizontal="right" wrapText="1"/>
    </xf>
    <xf numFmtId="164" fontId="5" fillId="0" borderId="6" xfId="1" applyNumberFormat="1" applyFont="1" applyBorder="1" applyAlignment="1">
      <alignment horizontal="right" wrapText="1"/>
    </xf>
    <xf numFmtId="164" fontId="6" fillId="0" borderId="6" xfId="1" applyNumberFormat="1" applyFont="1" applyFill="1" applyBorder="1" applyAlignment="1">
      <alignment horizontal="right" wrapText="1"/>
    </xf>
    <xf numFmtId="164" fontId="6" fillId="0" borderId="6" xfId="1" applyNumberFormat="1" applyFont="1" applyBorder="1" applyAlignment="1">
      <alignment horizontal="right" wrapText="1"/>
    </xf>
    <xf numFmtId="164" fontId="6" fillId="2" borderId="6" xfId="1" applyNumberFormat="1" applyFont="1" applyFill="1" applyBorder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43" fontId="4" fillId="0" borderId="11" xfId="0" applyNumberFormat="1" applyFont="1" applyBorder="1" applyAlignment="1">
      <alignment vertical="center" wrapText="1"/>
    </xf>
    <xf numFmtId="164" fontId="7" fillId="0" borderId="11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4" fillId="0" borderId="6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49" fontId="9" fillId="2" borderId="15" xfId="0" applyNumberFormat="1" applyFont="1" applyFill="1" applyBorder="1" applyAlignment="1" applyProtection="1">
      <alignment horizontal="left" wrapText="1"/>
    </xf>
    <xf numFmtId="0" fontId="6" fillId="0" borderId="16" xfId="0" applyFont="1" applyBorder="1" applyAlignment="1">
      <alignment wrapText="1"/>
    </xf>
    <xf numFmtId="49" fontId="9" fillId="0" borderId="17" xfId="0" applyNumberFormat="1" applyFont="1" applyFill="1" applyBorder="1" applyAlignment="1">
      <alignment horizontal="center"/>
    </xf>
    <xf numFmtId="164" fontId="6" fillId="0" borderId="9" xfId="1" applyNumberFormat="1" applyFont="1" applyBorder="1" applyAlignment="1">
      <alignment horizontal="right" wrapText="1"/>
    </xf>
    <xf numFmtId="0" fontId="5" fillId="0" borderId="16" xfId="0" applyFont="1" applyBorder="1" applyAlignment="1">
      <alignment wrapText="1"/>
    </xf>
    <xf numFmtId="49" fontId="10" fillId="0" borderId="17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6" fillId="0" borderId="11" xfId="0" applyNumberFormat="1" applyFont="1" applyBorder="1"/>
    <xf numFmtId="165" fontId="6" fillId="0" borderId="6" xfId="0" applyNumberFormat="1" applyFont="1" applyBorder="1"/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abSelected="1" zoomScale="80" zoomScaleNormal="80" workbookViewId="0">
      <selection activeCell="C1" sqref="C1:G1"/>
    </sheetView>
  </sheetViews>
  <sheetFormatPr defaultRowHeight="15"/>
  <cols>
    <col min="1" max="1" width="69.28515625" customWidth="1"/>
    <col min="2" max="2" width="36.42578125" customWidth="1"/>
    <col min="3" max="3" width="25.28515625" hidden="1" customWidth="1"/>
    <col min="4" max="4" width="16.7109375" hidden="1" customWidth="1"/>
    <col min="5" max="5" width="22.5703125" customWidth="1"/>
    <col min="6" max="6" width="23.140625" customWidth="1"/>
    <col min="7" max="7" width="10.85546875" bestFit="1" customWidth="1"/>
  </cols>
  <sheetData>
    <row r="1" spans="1:7" ht="77.25" customHeight="1">
      <c r="A1" s="2"/>
      <c r="B1" s="47"/>
      <c r="C1" s="61" t="s">
        <v>106</v>
      </c>
      <c r="D1" s="61"/>
      <c r="E1" s="61"/>
      <c r="F1" s="61"/>
      <c r="G1" s="61"/>
    </row>
    <row r="2" spans="1:7" ht="43.5" customHeight="1">
      <c r="A2" s="12"/>
      <c r="B2" s="12"/>
      <c r="C2" s="12"/>
    </row>
    <row r="3" spans="1:7" ht="65.45" customHeight="1">
      <c r="A3" s="60" t="s">
        <v>31</v>
      </c>
      <c r="B3" s="60"/>
      <c r="C3" s="60"/>
    </row>
    <row r="4" spans="1:7" ht="21" customHeight="1" thickBot="1">
      <c r="C4" s="3" t="s">
        <v>5</v>
      </c>
    </row>
    <row r="5" spans="1:7" ht="54" customHeight="1" thickBot="1">
      <c r="A5" s="1" t="s">
        <v>0</v>
      </c>
      <c r="B5" s="1" t="s">
        <v>9</v>
      </c>
      <c r="C5" s="44" t="s">
        <v>32</v>
      </c>
      <c r="D5" s="45" t="s">
        <v>33</v>
      </c>
      <c r="E5" s="56" t="s">
        <v>34</v>
      </c>
      <c r="F5" s="57" t="s">
        <v>104</v>
      </c>
      <c r="G5" s="46" t="s">
        <v>105</v>
      </c>
    </row>
    <row r="6" spans="1:7" ht="23.25" customHeight="1">
      <c r="A6" s="11" t="s">
        <v>1</v>
      </c>
      <c r="B6" s="7"/>
      <c r="C6" s="41">
        <f>C7+C36</f>
        <v>19323875</v>
      </c>
      <c r="D6" s="42">
        <f>E6-C6</f>
        <v>3707174.2100000009</v>
      </c>
      <c r="E6" s="41">
        <f>E7+E36</f>
        <v>23031049.210000001</v>
      </c>
      <c r="F6" s="43">
        <f>F7+F36</f>
        <v>20941565.68</v>
      </c>
      <c r="G6" s="58">
        <f>F6*100/E6</f>
        <v>90.927536514086583</v>
      </c>
    </row>
    <row r="7" spans="1:7" ht="22.15" customHeight="1">
      <c r="A7" s="4" t="s">
        <v>8</v>
      </c>
      <c r="B7" s="10" t="s">
        <v>10</v>
      </c>
      <c r="C7" s="24">
        <f>C8+C31</f>
        <v>11512029.08</v>
      </c>
      <c r="D7" s="35">
        <f t="shared" ref="D7:D56" si="0">E7-C7</f>
        <v>-1588079.5299999993</v>
      </c>
      <c r="E7" s="24">
        <f>E8+E31</f>
        <v>9923949.5500000007</v>
      </c>
      <c r="F7" s="36">
        <f>F8+F31</f>
        <v>9731588.9399999995</v>
      </c>
      <c r="G7" s="59">
        <f t="shared" ref="G7:G56" si="1">F7*100/E7</f>
        <v>98.061652681416533</v>
      </c>
    </row>
    <row r="8" spans="1:7" ht="22.9" customHeight="1">
      <c r="A8" s="4" t="s">
        <v>7</v>
      </c>
      <c r="B8" s="8"/>
      <c r="C8" s="25">
        <f>C9+C16+C23</f>
        <v>11398500.08</v>
      </c>
      <c r="D8" s="35">
        <f t="shared" si="0"/>
        <v>-1594079.5299999993</v>
      </c>
      <c r="E8" s="25">
        <f>E9+E16+E23</f>
        <v>9804420.5500000007</v>
      </c>
      <c r="F8" s="37">
        <f>F9+F16+F23</f>
        <v>9620792.9399999995</v>
      </c>
      <c r="G8" s="59">
        <f t="shared" si="1"/>
        <v>98.127093701626251</v>
      </c>
    </row>
    <row r="9" spans="1:7" ht="19.149999999999999" customHeight="1">
      <c r="A9" s="4" t="s">
        <v>4</v>
      </c>
      <c r="B9" s="10" t="s">
        <v>11</v>
      </c>
      <c r="C9" s="25">
        <f>C10</f>
        <v>818000</v>
      </c>
      <c r="D9" s="35">
        <f t="shared" si="0"/>
        <v>-231278.65000000002</v>
      </c>
      <c r="E9" s="25">
        <f>E10+E11+E12+E13+E14+E15</f>
        <v>586721.35</v>
      </c>
      <c r="F9" s="37">
        <f>F10+F11+F12+F13+F14+F15</f>
        <v>586886.25</v>
      </c>
      <c r="G9" s="59">
        <f t="shared" si="1"/>
        <v>100.02810533484082</v>
      </c>
    </row>
    <row r="10" spans="1:7" ht="112.5">
      <c r="A10" s="5" t="s">
        <v>44</v>
      </c>
      <c r="B10" s="8" t="s">
        <v>46</v>
      </c>
      <c r="C10" s="26">
        <v>818000</v>
      </c>
      <c r="D10" s="48">
        <f t="shared" si="0"/>
        <v>-233986.93000000005</v>
      </c>
      <c r="E10" s="26">
        <v>584013.06999999995</v>
      </c>
      <c r="F10" s="38">
        <v>584101.59</v>
      </c>
      <c r="G10" s="59">
        <f t="shared" si="1"/>
        <v>100.01515719502649</v>
      </c>
    </row>
    <row r="11" spans="1:7" ht="131.25">
      <c r="A11" s="5" t="s">
        <v>45</v>
      </c>
      <c r="B11" s="8" t="s">
        <v>47</v>
      </c>
      <c r="C11" s="26"/>
      <c r="D11" s="48">
        <f t="shared" si="0"/>
        <v>859.41</v>
      </c>
      <c r="E11" s="26">
        <v>859.41</v>
      </c>
      <c r="F11" s="38">
        <v>859.41</v>
      </c>
      <c r="G11" s="59">
        <f t="shared" si="1"/>
        <v>100</v>
      </c>
    </row>
    <row r="12" spans="1:7" ht="131.25">
      <c r="A12" s="5" t="s">
        <v>49</v>
      </c>
      <c r="B12" s="8" t="s">
        <v>48</v>
      </c>
      <c r="C12" s="26"/>
      <c r="D12" s="48">
        <f t="shared" si="0"/>
        <v>522.75</v>
      </c>
      <c r="E12" s="26">
        <v>522.75</v>
      </c>
      <c r="F12" s="38">
        <v>522.75</v>
      </c>
      <c r="G12" s="59">
        <f t="shared" si="1"/>
        <v>100</v>
      </c>
    </row>
    <row r="13" spans="1:7" ht="56.25">
      <c r="A13" s="5" t="s">
        <v>53</v>
      </c>
      <c r="B13" s="8" t="s">
        <v>50</v>
      </c>
      <c r="C13" s="26"/>
      <c r="D13" s="48">
        <f t="shared" si="0"/>
        <v>1310.6199999999999</v>
      </c>
      <c r="E13" s="26">
        <v>1310.6199999999999</v>
      </c>
      <c r="F13" s="38">
        <v>1380.04</v>
      </c>
      <c r="G13" s="59">
        <f t="shared" si="1"/>
        <v>105.29672979200684</v>
      </c>
    </row>
    <row r="14" spans="1:7" ht="75">
      <c r="A14" s="5" t="s">
        <v>54</v>
      </c>
      <c r="B14" s="8" t="s">
        <v>51</v>
      </c>
      <c r="C14" s="26"/>
      <c r="D14" s="48">
        <f t="shared" si="0"/>
        <v>4</v>
      </c>
      <c r="E14" s="26">
        <v>4</v>
      </c>
      <c r="F14" s="38">
        <v>10.96</v>
      </c>
      <c r="G14" s="59">
        <f t="shared" si="1"/>
        <v>274</v>
      </c>
    </row>
    <row r="15" spans="1:7" ht="75">
      <c r="A15" s="5" t="s">
        <v>55</v>
      </c>
      <c r="B15" s="8" t="s">
        <v>52</v>
      </c>
      <c r="C15" s="26"/>
      <c r="D15" s="48">
        <f t="shared" si="0"/>
        <v>11.5</v>
      </c>
      <c r="E15" s="26">
        <v>11.5</v>
      </c>
      <c r="F15" s="38">
        <v>11.5</v>
      </c>
      <c r="G15" s="59">
        <f t="shared" si="1"/>
        <v>100</v>
      </c>
    </row>
    <row r="16" spans="1:7" ht="19.899999999999999" customHeight="1">
      <c r="A16" s="4" t="s">
        <v>14</v>
      </c>
      <c r="B16" s="10" t="s">
        <v>15</v>
      </c>
      <c r="C16" s="25">
        <f>C17+C21+C19</f>
        <v>1730000.08</v>
      </c>
      <c r="D16" s="35">
        <f t="shared" si="0"/>
        <v>-393731.78</v>
      </c>
      <c r="E16" s="25">
        <f>E17+E21+E19+E18+E20+E22</f>
        <v>1336268.3</v>
      </c>
      <c r="F16" s="37">
        <f>F17+F21+F19+F18+F20+F22</f>
        <v>1336267.32</v>
      </c>
      <c r="G16" s="59">
        <f t="shared" si="1"/>
        <v>99.999926661434685</v>
      </c>
    </row>
    <row r="17" spans="1:7" ht="37.5">
      <c r="A17" s="5" t="s">
        <v>56</v>
      </c>
      <c r="B17" s="8" t="s">
        <v>62</v>
      </c>
      <c r="C17" s="27">
        <v>1080000</v>
      </c>
      <c r="D17" s="48">
        <f t="shared" si="0"/>
        <v>80943.870000000112</v>
      </c>
      <c r="E17" s="27">
        <v>1160943.8700000001</v>
      </c>
      <c r="F17" s="39">
        <v>1160943.8700000001</v>
      </c>
      <c r="G17" s="59">
        <f t="shared" si="1"/>
        <v>100</v>
      </c>
    </row>
    <row r="18" spans="1:7" ht="56.25">
      <c r="A18" s="5" t="s">
        <v>57</v>
      </c>
      <c r="B18" s="8" t="s">
        <v>63</v>
      </c>
      <c r="C18" s="27"/>
      <c r="D18" s="48">
        <f t="shared" si="0"/>
        <v>4012.27</v>
      </c>
      <c r="E18" s="27">
        <v>4012.27</v>
      </c>
      <c r="F18" s="39">
        <v>4012.27</v>
      </c>
      <c r="G18" s="59">
        <f t="shared" si="1"/>
        <v>100</v>
      </c>
    </row>
    <row r="19" spans="1:7" ht="56.25">
      <c r="A19" s="5" t="s">
        <v>58</v>
      </c>
      <c r="B19" s="8" t="s">
        <v>64</v>
      </c>
      <c r="C19" s="27">
        <v>650000.07999999996</v>
      </c>
      <c r="D19" s="48">
        <f t="shared" si="0"/>
        <v>-483102.66999999993</v>
      </c>
      <c r="E19" s="27">
        <v>166897.41</v>
      </c>
      <c r="F19" s="39">
        <v>166896.43</v>
      </c>
      <c r="G19" s="59">
        <f t="shared" si="1"/>
        <v>99.999412812936995</v>
      </c>
    </row>
    <row r="20" spans="1:7" ht="75">
      <c r="A20" s="5" t="s">
        <v>59</v>
      </c>
      <c r="B20" s="8" t="s">
        <v>65</v>
      </c>
      <c r="C20" s="27"/>
      <c r="D20" s="48">
        <f t="shared" si="0"/>
        <v>1133.5</v>
      </c>
      <c r="E20" s="27">
        <v>1133.5</v>
      </c>
      <c r="F20" s="39">
        <v>1133.5</v>
      </c>
      <c r="G20" s="59">
        <f t="shared" si="1"/>
        <v>100</v>
      </c>
    </row>
    <row r="21" spans="1:7" ht="37.5">
      <c r="A21" s="5" t="s">
        <v>60</v>
      </c>
      <c r="B21" s="8" t="s">
        <v>66</v>
      </c>
      <c r="C21" s="27"/>
      <c r="D21" s="48">
        <f t="shared" si="0"/>
        <v>3131.25</v>
      </c>
      <c r="E21" s="27">
        <v>3131.25</v>
      </c>
      <c r="F21" s="39">
        <v>3131.25</v>
      </c>
      <c r="G21" s="59">
        <f t="shared" si="1"/>
        <v>100</v>
      </c>
    </row>
    <row r="22" spans="1:7" ht="37.5">
      <c r="A22" s="5" t="s">
        <v>61</v>
      </c>
      <c r="B22" s="8" t="s">
        <v>67</v>
      </c>
      <c r="C22" s="27"/>
      <c r="D22" s="48">
        <f t="shared" si="0"/>
        <v>150</v>
      </c>
      <c r="E22" s="27">
        <v>150</v>
      </c>
      <c r="F22" s="39">
        <v>150</v>
      </c>
      <c r="G22" s="59">
        <f t="shared" si="1"/>
        <v>100</v>
      </c>
    </row>
    <row r="23" spans="1:7" ht="21" customHeight="1">
      <c r="A23" s="4" t="s">
        <v>16</v>
      </c>
      <c r="B23" s="10" t="s">
        <v>18</v>
      </c>
      <c r="C23" s="25">
        <f>C24+C26</f>
        <v>8850500</v>
      </c>
      <c r="D23" s="35">
        <f t="shared" si="0"/>
        <v>-969069.09999999963</v>
      </c>
      <c r="E23" s="25">
        <f>E24+E26+E25</f>
        <v>7881430.9000000004</v>
      </c>
      <c r="F23" s="37">
        <f>F24+F26+F25</f>
        <v>7697639.3700000001</v>
      </c>
      <c r="G23" s="59">
        <f t="shared" si="1"/>
        <v>97.668043628981124</v>
      </c>
    </row>
    <row r="24" spans="1:7" ht="56.25">
      <c r="A24" s="5" t="s">
        <v>74</v>
      </c>
      <c r="B24" s="8" t="s">
        <v>68</v>
      </c>
      <c r="C24" s="27">
        <v>157500</v>
      </c>
      <c r="D24" s="48">
        <f t="shared" si="0"/>
        <v>164086.99</v>
      </c>
      <c r="E24" s="27">
        <v>321586.99</v>
      </c>
      <c r="F24" s="39">
        <v>321757.99</v>
      </c>
      <c r="G24" s="59">
        <f t="shared" si="1"/>
        <v>100.0531737928826</v>
      </c>
    </row>
    <row r="25" spans="1:7" ht="75">
      <c r="A25" s="49" t="s">
        <v>77</v>
      </c>
      <c r="B25" s="8" t="s">
        <v>69</v>
      </c>
      <c r="C25" s="27"/>
      <c r="D25" s="48">
        <f t="shared" si="0"/>
        <v>952.89</v>
      </c>
      <c r="E25" s="27">
        <v>952.89</v>
      </c>
      <c r="F25" s="39">
        <v>955.86</v>
      </c>
      <c r="G25" s="59">
        <f t="shared" si="1"/>
        <v>100.31168340521991</v>
      </c>
    </row>
    <row r="26" spans="1:7" ht="18.75">
      <c r="A26" s="13" t="s">
        <v>19</v>
      </c>
      <c r="B26" s="14" t="s">
        <v>17</v>
      </c>
      <c r="C26" s="28">
        <f>C27+C29</f>
        <v>8693000</v>
      </c>
      <c r="D26" s="48">
        <f t="shared" si="0"/>
        <v>-1134108.9799999995</v>
      </c>
      <c r="E26" s="28">
        <f>E27+E29+E28+E30</f>
        <v>7558891.0200000005</v>
      </c>
      <c r="F26" s="40">
        <f>F27+F29+F28+F30</f>
        <v>7374925.5199999996</v>
      </c>
      <c r="G26" s="59">
        <f t="shared" si="1"/>
        <v>97.566236905476643</v>
      </c>
    </row>
    <row r="27" spans="1:7" ht="56.25">
      <c r="A27" s="13" t="s">
        <v>75</v>
      </c>
      <c r="B27" s="14" t="s">
        <v>70</v>
      </c>
      <c r="C27" s="29">
        <v>3760000</v>
      </c>
      <c r="D27" s="48">
        <f t="shared" si="0"/>
        <v>-391084.5299999998</v>
      </c>
      <c r="E27" s="29">
        <v>3368915.47</v>
      </c>
      <c r="F27" s="15">
        <v>3174690.07</v>
      </c>
      <c r="G27" s="59">
        <f t="shared" si="1"/>
        <v>94.234779657442687</v>
      </c>
    </row>
    <row r="28" spans="1:7" ht="75">
      <c r="A28" s="13" t="s">
        <v>78</v>
      </c>
      <c r="B28" s="14" t="s">
        <v>72</v>
      </c>
      <c r="C28" s="29"/>
      <c r="D28" s="48">
        <f t="shared" si="0"/>
        <v>54888.6</v>
      </c>
      <c r="E28" s="29">
        <v>54888.6</v>
      </c>
      <c r="F28" s="15">
        <v>54888.6</v>
      </c>
      <c r="G28" s="59">
        <f t="shared" si="1"/>
        <v>100</v>
      </c>
    </row>
    <row r="29" spans="1:7" ht="56.25">
      <c r="A29" s="13" t="s">
        <v>76</v>
      </c>
      <c r="B29" s="14" t="s">
        <v>71</v>
      </c>
      <c r="C29" s="29">
        <v>4933000</v>
      </c>
      <c r="D29" s="48">
        <f t="shared" si="0"/>
        <v>-857000</v>
      </c>
      <c r="E29" s="29">
        <v>4076000</v>
      </c>
      <c r="F29" s="15">
        <v>4085900.7</v>
      </c>
      <c r="G29" s="59">
        <f t="shared" si="1"/>
        <v>100.24290235525025</v>
      </c>
    </row>
    <row r="30" spans="1:7" ht="56.25">
      <c r="A30" s="50" t="s">
        <v>79</v>
      </c>
      <c r="B30" s="14" t="s">
        <v>73</v>
      </c>
      <c r="C30" s="29"/>
      <c r="D30" s="48">
        <f t="shared" si="0"/>
        <v>59086.95</v>
      </c>
      <c r="E30" s="29">
        <v>59086.95</v>
      </c>
      <c r="F30" s="15">
        <v>59446.15</v>
      </c>
      <c r="G30" s="59">
        <f t="shared" si="1"/>
        <v>100.60791765355971</v>
      </c>
    </row>
    <row r="31" spans="1:7" ht="20.45" customHeight="1">
      <c r="A31" s="4" t="s">
        <v>6</v>
      </c>
      <c r="B31" s="8"/>
      <c r="C31" s="25">
        <f>C32+C34</f>
        <v>113529</v>
      </c>
      <c r="D31" s="48">
        <f t="shared" si="0"/>
        <v>6000</v>
      </c>
      <c r="E31" s="25">
        <f>E32+E34</f>
        <v>119529</v>
      </c>
      <c r="F31" s="37">
        <f>F32+F34</f>
        <v>110796</v>
      </c>
      <c r="G31" s="59">
        <f t="shared" si="1"/>
        <v>92.693823256280908</v>
      </c>
    </row>
    <row r="32" spans="1:7" ht="37.5">
      <c r="A32" s="4" t="s">
        <v>84</v>
      </c>
      <c r="B32" s="10" t="s">
        <v>12</v>
      </c>
      <c r="C32" s="27">
        <f>C33</f>
        <v>113529</v>
      </c>
      <c r="D32" s="48">
        <f t="shared" si="0"/>
        <v>0</v>
      </c>
      <c r="E32" s="27">
        <f>E33</f>
        <v>113529</v>
      </c>
      <c r="F32" s="39">
        <f>F33</f>
        <v>104796</v>
      </c>
      <c r="G32" s="59">
        <f t="shared" si="1"/>
        <v>92.307692307692307</v>
      </c>
    </row>
    <row r="33" spans="1:7" ht="38.450000000000003" customHeight="1">
      <c r="A33" s="5" t="s">
        <v>2</v>
      </c>
      <c r="B33" s="8" t="s">
        <v>80</v>
      </c>
      <c r="C33" s="27">
        <v>113529</v>
      </c>
      <c r="D33" s="48">
        <f t="shared" si="0"/>
        <v>0</v>
      </c>
      <c r="E33" s="27">
        <v>113529</v>
      </c>
      <c r="F33" s="39">
        <v>104796</v>
      </c>
      <c r="G33" s="59">
        <f t="shared" si="1"/>
        <v>92.307692307692307</v>
      </c>
    </row>
    <row r="34" spans="1:7" ht="38.450000000000003" customHeight="1">
      <c r="A34" s="54" t="s">
        <v>83</v>
      </c>
      <c r="B34" s="55" t="s">
        <v>85</v>
      </c>
      <c r="C34" s="30">
        <f>C35</f>
        <v>0</v>
      </c>
      <c r="D34" s="48">
        <f t="shared" si="0"/>
        <v>6000</v>
      </c>
      <c r="E34" s="25">
        <f>E35</f>
        <v>6000</v>
      </c>
      <c r="F34" s="37">
        <f>F35</f>
        <v>6000</v>
      </c>
      <c r="G34" s="59">
        <f t="shared" si="1"/>
        <v>100</v>
      </c>
    </row>
    <row r="35" spans="1:7" ht="112.5">
      <c r="A35" s="51" t="s">
        <v>81</v>
      </c>
      <c r="B35" s="52" t="s">
        <v>82</v>
      </c>
      <c r="C35" s="53">
        <v>0</v>
      </c>
      <c r="D35" s="48">
        <f t="shared" si="0"/>
        <v>6000</v>
      </c>
      <c r="E35" s="27">
        <v>6000</v>
      </c>
      <c r="F35" s="39">
        <v>6000</v>
      </c>
      <c r="G35" s="59">
        <f t="shared" si="1"/>
        <v>100</v>
      </c>
    </row>
    <row r="36" spans="1:7" ht="30.6" customHeight="1" thickBot="1">
      <c r="A36" s="6" t="s">
        <v>3</v>
      </c>
      <c r="B36" s="9" t="s">
        <v>13</v>
      </c>
      <c r="C36" s="30">
        <f>C37</f>
        <v>7811845.9199999999</v>
      </c>
      <c r="D36" s="35">
        <f t="shared" si="0"/>
        <v>5295253.74</v>
      </c>
      <c r="E36" s="25">
        <f>E37+E52+E53</f>
        <v>13107099.66</v>
      </c>
      <c r="F36" s="37">
        <f>F37+F52+F53</f>
        <v>11209976.74</v>
      </c>
      <c r="G36" s="59">
        <f t="shared" si="1"/>
        <v>85.525989965655</v>
      </c>
    </row>
    <row r="37" spans="1:7" ht="37.5">
      <c r="A37" s="16" t="s">
        <v>20</v>
      </c>
      <c r="B37" s="18" t="s">
        <v>27</v>
      </c>
      <c r="C37" s="31">
        <f>C38+C39+C45+C46+C54+C55+C56</f>
        <v>7811845.9199999999</v>
      </c>
      <c r="D37" s="48">
        <f t="shared" si="0"/>
        <v>5072553.74</v>
      </c>
      <c r="E37" s="31">
        <f>E38+E39+E45+E46+E54+E55+E56</f>
        <v>12884399.66</v>
      </c>
      <c r="F37" s="21">
        <f>F38+F39+F45+F46+F54+F55+F56</f>
        <v>11059976.74</v>
      </c>
      <c r="G37" s="59">
        <f t="shared" si="1"/>
        <v>85.840062648289503</v>
      </c>
    </row>
    <row r="38" spans="1:7" ht="37.5">
      <c r="A38" s="16" t="s">
        <v>21</v>
      </c>
      <c r="B38" s="19" t="s">
        <v>88</v>
      </c>
      <c r="C38" s="32">
        <v>2064960</v>
      </c>
      <c r="D38" s="48">
        <f t="shared" si="0"/>
        <v>0</v>
      </c>
      <c r="E38" s="32">
        <v>2064960</v>
      </c>
      <c r="F38" s="20">
        <v>2064960</v>
      </c>
      <c r="G38" s="59">
        <f t="shared" si="1"/>
        <v>100</v>
      </c>
    </row>
    <row r="39" spans="1:7" ht="37.5">
      <c r="A39" s="16" t="s">
        <v>41</v>
      </c>
      <c r="B39" s="19" t="s">
        <v>89</v>
      </c>
      <c r="C39" s="32">
        <f>C40+C41+C42</f>
        <v>5177387.92</v>
      </c>
      <c r="D39" s="48">
        <f t="shared" si="0"/>
        <v>4485487.74</v>
      </c>
      <c r="E39" s="32">
        <f>E40+E41+E42+E43+E44</f>
        <v>9662875.6600000001</v>
      </c>
      <c r="F39" s="20">
        <f>F40+F41+F42+F43+F44</f>
        <v>8023249.7400000002</v>
      </c>
      <c r="G39" s="59">
        <f t="shared" si="1"/>
        <v>83.031698040084265</v>
      </c>
    </row>
    <row r="40" spans="1:7" ht="41.25" customHeight="1">
      <c r="A40" s="17" t="s">
        <v>35</v>
      </c>
      <c r="B40" s="19" t="s">
        <v>90</v>
      </c>
      <c r="C40" s="32">
        <v>2683287.92</v>
      </c>
      <c r="D40" s="48">
        <f t="shared" si="0"/>
        <v>0</v>
      </c>
      <c r="E40" s="32">
        <v>2683287.92</v>
      </c>
      <c r="F40" s="20">
        <v>2683287.92</v>
      </c>
      <c r="G40" s="59">
        <f t="shared" si="1"/>
        <v>100</v>
      </c>
    </row>
    <row r="41" spans="1:7" ht="56.25">
      <c r="A41" s="17" t="s">
        <v>36</v>
      </c>
      <c r="B41" s="19" t="s">
        <v>91</v>
      </c>
      <c r="C41" s="32">
        <v>2000000</v>
      </c>
      <c r="D41" s="48">
        <f t="shared" si="0"/>
        <v>-369903.24</v>
      </c>
      <c r="E41" s="32">
        <v>1630096.76</v>
      </c>
      <c r="F41" s="20">
        <v>1630096.76</v>
      </c>
      <c r="G41" s="59">
        <f t="shared" si="1"/>
        <v>100</v>
      </c>
    </row>
    <row r="42" spans="1:7" ht="75">
      <c r="A42" s="17" t="s">
        <v>37</v>
      </c>
      <c r="B42" s="19" t="s">
        <v>92</v>
      </c>
      <c r="C42" s="32">
        <v>494100</v>
      </c>
      <c r="D42" s="48">
        <f t="shared" si="0"/>
        <v>-494100</v>
      </c>
      <c r="E42" s="32"/>
      <c r="F42" s="20"/>
      <c r="G42" s="59" t="e">
        <f t="shared" si="1"/>
        <v>#DIV/0!</v>
      </c>
    </row>
    <row r="43" spans="1:7" ht="75">
      <c r="A43" s="17" t="s">
        <v>38</v>
      </c>
      <c r="B43" s="19" t="s">
        <v>92</v>
      </c>
      <c r="C43" s="32"/>
      <c r="D43" s="48">
        <f t="shared" si="0"/>
        <v>1000000</v>
      </c>
      <c r="E43" s="32">
        <v>1000000</v>
      </c>
      <c r="F43" s="20"/>
      <c r="G43" s="59">
        <f t="shared" si="1"/>
        <v>0</v>
      </c>
    </row>
    <row r="44" spans="1:7" ht="56.25">
      <c r="A44" s="17" t="s">
        <v>39</v>
      </c>
      <c r="B44" s="19" t="s">
        <v>92</v>
      </c>
      <c r="C44" s="32"/>
      <c r="D44" s="48">
        <f t="shared" si="0"/>
        <v>4349490.9800000004</v>
      </c>
      <c r="E44" s="32">
        <v>4349490.9800000004</v>
      </c>
      <c r="F44" s="20">
        <v>3709865.06</v>
      </c>
      <c r="G44" s="59">
        <f t="shared" si="1"/>
        <v>85.294235050925423</v>
      </c>
    </row>
    <row r="45" spans="1:7" ht="37.5">
      <c r="A45" s="16" t="s">
        <v>22</v>
      </c>
      <c r="B45" s="19" t="s">
        <v>93</v>
      </c>
      <c r="C45" s="32">
        <v>109810</v>
      </c>
      <c r="D45" s="48">
        <f t="shared" si="0"/>
        <v>7831</v>
      </c>
      <c r="E45" s="32">
        <v>117641</v>
      </c>
      <c r="F45" s="20">
        <v>89846</v>
      </c>
      <c r="G45" s="59">
        <f t="shared" si="1"/>
        <v>76.373033211210384</v>
      </c>
    </row>
    <row r="46" spans="1:7" ht="18.75">
      <c r="A46" s="16" t="s">
        <v>23</v>
      </c>
      <c r="B46" s="19" t="s">
        <v>94</v>
      </c>
      <c r="C46" s="33">
        <f>C47+C48</f>
        <v>459688</v>
      </c>
      <c r="D46" s="48">
        <f t="shared" si="0"/>
        <v>579235</v>
      </c>
      <c r="E46" s="33">
        <f>E47+E48+E49+E50+E51</f>
        <v>1038923</v>
      </c>
      <c r="F46" s="23">
        <f>F47+F48+F49+F50+F51</f>
        <v>881921</v>
      </c>
      <c r="G46" s="59">
        <f t="shared" si="1"/>
        <v>84.888004212054213</v>
      </c>
    </row>
    <row r="47" spans="1:7" ht="18.75">
      <c r="A47" s="17" t="s">
        <v>29</v>
      </c>
      <c r="B47" s="19" t="s">
        <v>95</v>
      </c>
      <c r="C47" s="33">
        <v>319072</v>
      </c>
      <c r="D47" s="48">
        <f t="shared" si="0"/>
        <v>0</v>
      </c>
      <c r="E47" s="33">
        <v>319072</v>
      </c>
      <c r="F47" s="23">
        <v>162070</v>
      </c>
      <c r="G47" s="59">
        <f t="shared" si="1"/>
        <v>50.794178116537957</v>
      </c>
    </row>
    <row r="48" spans="1:7" ht="18.75">
      <c r="A48" s="17" t="s">
        <v>30</v>
      </c>
      <c r="B48" s="19" t="s">
        <v>100</v>
      </c>
      <c r="C48" s="33">
        <v>140616</v>
      </c>
      <c r="D48" s="48">
        <f t="shared" si="0"/>
        <v>-3863</v>
      </c>
      <c r="E48" s="33">
        <v>136753</v>
      </c>
      <c r="F48" s="23">
        <v>136753</v>
      </c>
      <c r="G48" s="59">
        <f t="shared" si="1"/>
        <v>100</v>
      </c>
    </row>
    <row r="49" spans="1:7" ht="37.5">
      <c r="A49" s="17" t="s">
        <v>40</v>
      </c>
      <c r="B49" s="19" t="s">
        <v>101</v>
      </c>
      <c r="C49" s="33"/>
      <c r="D49" s="48">
        <f t="shared" si="0"/>
        <v>78000</v>
      </c>
      <c r="E49" s="33">
        <v>78000</v>
      </c>
      <c r="F49" s="23">
        <v>78000</v>
      </c>
      <c r="G49" s="59">
        <f t="shared" si="1"/>
        <v>100</v>
      </c>
    </row>
    <row r="50" spans="1:7" ht="93.75">
      <c r="A50" s="17" t="s">
        <v>86</v>
      </c>
      <c r="B50" s="19" t="s">
        <v>102</v>
      </c>
      <c r="C50" s="33"/>
      <c r="D50" s="48">
        <f t="shared" si="0"/>
        <v>29932</v>
      </c>
      <c r="E50" s="33">
        <v>29932</v>
      </c>
      <c r="F50" s="23">
        <v>29932</v>
      </c>
      <c r="G50" s="59">
        <f t="shared" si="1"/>
        <v>100</v>
      </c>
    </row>
    <row r="51" spans="1:7" ht="37.5">
      <c r="A51" s="17" t="s">
        <v>87</v>
      </c>
      <c r="B51" s="19" t="s">
        <v>103</v>
      </c>
      <c r="C51" s="33"/>
      <c r="D51" s="48">
        <f t="shared" si="0"/>
        <v>475166</v>
      </c>
      <c r="E51" s="33">
        <v>475166</v>
      </c>
      <c r="F51" s="23">
        <v>475166</v>
      </c>
      <c r="G51" s="59">
        <f t="shared" si="1"/>
        <v>100</v>
      </c>
    </row>
    <row r="52" spans="1:7" ht="71.25" customHeight="1">
      <c r="A52" s="16" t="s">
        <v>42</v>
      </c>
      <c r="B52" s="19" t="s">
        <v>96</v>
      </c>
      <c r="C52" s="33"/>
      <c r="D52" s="48">
        <f t="shared" si="0"/>
        <v>150000</v>
      </c>
      <c r="E52" s="33">
        <v>150000</v>
      </c>
      <c r="F52" s="23">
        <v>150000</v>
      </c>
      <c r="G52" s="59">
        <f t="shared" si="1"/>
        <v>100</v>
      </c>
    </row>
    <row r="53" spans="1:7" ht="93.75">
      <c r="A53" s="16" t="s">
        <v>43</v>
      </c>
      <c r="B53" s="19" t="s">
        <v>97</v>
      </c>
      <c r="C53" s="33"/>
      <c r="D53" s="48">
        <f t="shared" si="0"/>
        <v>72700</v>
      </c>
      <c r="E53" s="33">
        <v>72700</v>
      </c>
      <c r="F53" s="23"/>
      <c r="G53" s="59">
        <f t="shared" si="1"/>
        <v>0</v>
      </c>
    </row>
    <row r="54" spans="1:7" ht="37.5">
      <c r="A54" s="17" t="s">
        <v>24</v>
      </c>
      <c r="B54" s="19" t="s">
        <v>98</v>
      </c>
      <c r="C54" s="34"/>
      <c r="D54" s="48">
        <f t="shared" si="0"/>
        <v>0</v>
      </c>
      <c r="E54" s="34"/>
      <c r="F54" s="22"/>
      <c r="G54" s="59" t="e">
        <f t="shared" si="1"/>
        <v>#DIV/0!</v>
      </c>
    </row>
    <row r="55" spans="1:7" ht="18.75">
      <c r="A55" s="17" t="s">
        <v>25</v>
      </c>
      <c r="B55" s="19" t="s">
        <v>99</v>
      </c>
      <c r="C55" s="34"/>
      <c r="D55" s="48">
        <f t="shared" si="0"/>
        <v>0</v>
      </c>
      <c r="E55" s="34"/>
      <c r="F55" s="22"/>
      <c r="G55" s="59" t="e">
        <f t="shared" si="1"/>
        <v>#DIV/0!</v>
      </c>
    </row>
    <row r="56" spans="1:7" ht="18.75">
      <c r="A56" s="17" t="s">
        <v>26</v>
      </c>
      <c r="B56" s="19" t="s">
        <v>28</v>
      </c>
      <c r="C56" s="34"/>
      <c r="D56" s="48">
        <f t="shared" si="0"/>
        <v>0</v>
      </c>
      <c r="E56" s="34"/>
      <c r="F56" s="22"/>
      <c r="G56" s="59" t="e">
        <f t="shared" si="1"/>
        <v>#DIV/0!</v>
      </c>
    </row>
  </sheetData>
  <mergeCells count="2">
    <mergeCell ref="A3:C3"/>
    <mergeCell ref="C1:G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4" firstPageNumber="41" fitToHeight="2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2021-01-18T11:18:45Z</cp:lastPrinted>
  <dcterms:created xsi:type="dcterms:W3CDTF">2017-10-23T09:06:05Z</dcterms:created>
  <dcterms:modified xsi:type="dcterms:W3CDTF">2021-04-01T07:59:48Z</dcterms:modified>
</cp:coreProperties>
</file>